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3256" windowHeight="12576" tabRatio="176" activeTab="0"/>
  </bookViews>
  <sheets>
    <sheet name="ÍNDICE PRINCIPAL" sheetId="1" r:id="rId1"/>
    <sheet name="ESTUDO DE CASO" sheetId="2" r:id="rId2"/>
    <sheet name="INSTRUÇÕES" sheetId="3" r:id="rId3"/>
    <sheet name="Produção Convencional" sheetId="4" r:id="rId4"/>
    <sheet name="TOMADA DE DECISÃO" sheetId="5" r:id="rId5"/>
    <sheet name="QUESTIONÁRIO" sheetId="6" r:id="rId6"/>
    <sheet name="FINALIZAR JOGO" sheetId="7" r:id="rId7"/>
    <sheet name="NÃO.EDITAR" sheetId="8" r:id="rId8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<sst xmlns="http://schemas.openxmlformats.org/spreadsheetml/2006/main" count="111" uniqueCount="79">
  <si>
    <t>MP1</t>
  </si>
  <si>
    <t>MP2</t>
  </si>
  <si>
    <t>MP3</t>
  </si>
  <si>
    <t xml:space="preserve">Jogada </t>
  </si>
  <si>
    <t>EI1</t>
  </si>
  <si>
    <t>EF 1</t>
  </si>
  <si>
    <t>EI2</t>
  </si>
  <si>
    <t>EF 2</t>
  </si>
  <si>
    <t>EI3</t>
  </si>
  <si>
    <t>EF 3</t>
  </si>
  <si>
    <t>PA</t>
  </si>
  <si>
    <t>∑</t>
  </si>
  <si>
    <t>WIP</t>
  </si>
  <si>
    <t>IIMP</t>
  </si>
  <si>
    <t>IFPP</t>
  </si>
  <si>
    <t>PE</t>
  </si>
  <si>
    <t>∑PA</t>
  </si>
  <si>
    <t xml:space="preserve">Capadicade Produtiva </t>
  </si>
  <si>
    <t>Maxima</t>
  </si>
  <si>
    <t>Maquina 1</t>
  </si>
  <si>
    <t>Maquina 2</t>
  </si>
  <si>
    <t>Maquina 3</t>
  </si>
  <si>
    <t>Mínima</t>
  </si>
  <si>
    <t>Linha de Prod.</t>
  </si>
  <si>
    <t>Formulas de Produtividade</t>
  </si>
  <si>
    <t>MAQ1</t>
  </si>
  <si>
    <t>MAQ2</t>
  </si>
  <si>
    <t>MAQ3</t>
  </si>
  <si>
    <t>ES1</t>
  </si>
  <si>
    <t>ES2</t>
  </si>
  <si>
    <t>ES3</t>
  </si>
  <si>
    <t>Indústria de Confecção Fictícia de pequeno porte</t>
  </si>
  <si>
    <t>Produção de aproximadamente 150 peças diárias</t>
  </si>
  <si>
    <t xml:space="preserve">O relacionamento da empresa com seus clientes (Compradores das lojas neste caso) é bastante estreito. </t>
  </si>
  <si>
    <t xml:space="preserve">Se as vendas de um produto não ocorrem da forma esperada pelos compradores das lojas clientes, esses informam a empresa para que uma tentativa de ajuste à demanda seja realizada. </t>
  </si>
  <si>
    <t>Neste sentido, a produção é aumentada ou diminuída de acordo com a demanda de vendas.</t>
  </si>
  <si>
    <t xml:space="preserve">A função da programação e controle da produção puxada na empresa em estudo inicia-se quando os compradores de cada departamento de lojas clientes fazem os pedidos para o setor de Desenvolvimento de Produto da empresa. </t>
  </si>
  <si>
    <t>A partir desses pedidos, a confecção de um protótipo de cada peça é realizada e em seguida à aprovação pelos clientes, a programação da produção é realizada em escala maior.</t>
  </si>
  <si>
    <t xml:space="preserve">À medida que um determinado setor percebe, através do sistema, que o estoque físico intermediário que o antecede não suprirá a sua programação diária, </t>
  </si>
  <si>
    <t>automaticamente é solicitado ao setor anterior um novo abastecimento, que por sua vez realizará o mesmo procedimento.</t>
  </si>
  <si>
    <t xml:space="preserve">A empresa  tem uma postura caracterizada pela busca de um bom relacionamento de longo prazo. </t>
  </si>
  <si>
    <t>Ao invés de ser um comprador eventual, a empresa demonstra interesse por uma parceria mais duradoura, o que, por sua vez, é uma das características da produção puxada.</t>
  </si>
  <si>
    <t>ESTUDO DE CASO</t>
  </si>
  <si>
    <t>INSTRUÇÕES</t>
  </si>
  <si>
    <t>Fábrica com 3 máquinas sequenciais (vermelha, verde e amarela);</t>
  </si>
  <si>
    <t>Cada máquina tem a capacidade de produzir e transferir de 1 a 6</t>
  </si>
  <si>
    <t>unidades para sua sucessora;</t>
  </si>
  <si>
    <t>Parte se do princípio que a fábrica já adquiriu previamente 3</t>
  </si>
  <si>
    <t>unidades de matéria prima;</t>
  </si>
  <si>
    <t>Esse valor é a meta do jogo que é fabricar e vender o conjunto de 3</t>
  </si>
  <si>
    <t>unidades de produto acabado por hora, então:</t>
  </si>
  <si>
    <t>Se PA (produto acabado) = 3, tiveram suas demandas atendidas;</t>
  </si>
  <si>
    <t>Se PA &gt; 3, tiveram excesso de produto acabado</t>
  </si>
  <si>
    <t>Se PA &lt; 3, não tiveram suas demandas atendidas</t>
  </si>
  <si>
    <t>TOMADA DE DECISÃO</t>
  </si>
  <si>
    <r>
      <rPr>
        <sz val="12"/>
        <color indexed="10"/>
        <rFont val="Arial"/>
        <family val="2"/>
      </rPr>
      <t>QUESTÃO 1:</t>
    </r>
    <r>
      <rPr>
        <sz val="12"/>
        <color indexed="8"/>
        <rFont val="Arial"/>
        <family val="2"/>
      </rPr>
      <t xml:space="preserve"> O que fazer para atender a demanda dos clientes?</t>
    </r>
  </si>
  <si>
    <t xml:space="preserve">RESPOSTA 1: </t>
  </si>
  <si>
    <r>
      <rPr>
        <sz val="12"/>
        <color indexed="10"/>
        <rFont val="Arial"/>
        <family val="2"/>
      </rPr>
      <t>QUESTÃO 2:</t>
    </r>
    <r>
      <rPr>
        <sz val="12"/>
        <color indexed="8"/>
        <rFont val="Arial"/>
        <family val="2"/>
      </rPr>
      <t xml:space="preserve"> Como atender os clientes gerando o mínimo de estoque em processo?</t>
    </r>
  </si>
  <si>
    <t xml:space="preserve">RESPOSTA 2: </t>
  </si>
  <si>
    <t>Afirmativas</t>
  </si>
  <si>
    <t>Discordo Totalmente</t>
  </si>
  <si>
    <t>Discordo Parcialmente</t>
  </si>
  <si>
    <t>Indiferente</t>
  </si>
  <si>
    <t>Condordo Parcialmente</t>
  </si>
  <si>
    <t>Concordo Totalmente</t>
  </si>
  <si>
    <t>Eu acredito que o jogo me ajudou aprender mais</t>
  </si>
  <si>
    <t>O jogo proposto em sala de aula facilitou a compreensão de situações complexas e permitiu experimentar uma situação mais realista.</t>
  </si>
  <si>
    <t>O uso da computação em núvem é agradável</t>
  </si>
  <si>
    <t>Jogos tornam o conteúdo mais dinâmico</t>
  </si>
  <si>
    <t>O interesse sobre o tema cresceu com o jogo</t>
  </si>
  <si>
    <t>O  jogo melhorou o desempenho do meu aprendizado</t>
  </si>
  <si>
    <t>O jogo implementado  é divertido</t>
  </si>
  <si>
    <t>O uso do jogo foi intelectualmente motivador e desafiador</t>
  </si>
  <si>
    <t>Marque um "x' nas afiramtivas abaixo variando entre discordo totalmente à concordo totalmente.</t>
  </si>
  <si>
    <t xml:space="preserve">RESPONDA AS DUAS QUESTÕES </t>
  </si>
  <si>
    <t>FINALIZAR JOGO</t>
  </si>
  <si>
    <t xml:space="preserve">Após duas questões de tomada de decisão e questionário respondido, favor enviar arquivo para o e-mail: </t>
  </si>
  <si>
    <t>xxxxxx</t>
  </si>
  <si>
    <t>O valor da unidade a ser produzida deve ser gerada clicando no dado ilustrado;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</si>
</sst>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60">
    <font>
      <sz val="11"/>
      <color theme="1"/>
      <name val="Gill Sans MT"/>
      <family val="2"/>
    </font>
    <font>
      <sz val="11"/>
      <color indexed="8"/>
      <name val="Gill Sans MT"/>
      <family val="2"/>
    </font>
    <font>
      <b/>
      <sz val="11"/>
      <color indexed="9"/>
      <name val="Gill Sans MT"/>
      <family val="2"/>
    </font>
    <font>
      <b/>
      <sz val="11"/>
      <color indexed="8"/>
      <name val="Gill Sans MT"/>
      <family val="2"/>
    </font>
    <font>
      <b/>
      <sz val="12"/>
      <color indexed="8"/>
      <name val="Gill Sans MT"/>
      <family val="2"/>
    </font>
    <font>
      <b/>
      <sz val="14"/>
      <color indexed="8"/>
      <name val="Gill Sans MT"/>
      <family val="2"/>
    </font>
    <font>
      <sz val="12"/>
      <color indexed="8"/>
      <name val="Gill Sans MT"/>
      <family val="2"/>
    </font>
    <font>
      <sz val="11"/>
      <color indexed="9"/>
      <name val="Gill Sans MT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8"/>
      <color indexed="62"/>
      <name val="Arial Black"/>
      <family val="2"/>
    </font>
    <font>
      <sz val="18"/>
      <color indexed="54"/>
      <name val="Gill Sans MT"/>
      <family val="2"/>
    </font>
    <font>
      <b/>
      <sz val="15"/>
      <color indexed="54"/>
      <name val="Gill Sans MT"/>
      <family val="2"/>
    </font>
    <font>
      <b/>
      <sz val="13"/>
      <color indexed="54"/>
      <name val="Gill Sans MT"/>
      <family val="2"/>
    </font>
    <font>
      <b/>
      <sz val="11"/>
      <color indexed="54"/>
      <name val="Gill Sans MT"/>
      <family val="2"/>
    </font>
    <font>
      <sz val="11"/>
      <color indexed="17"/>
      <name val="Gill Sans MT"/>
      <family val="2"/>
    </font>
    <font>
      <sz val="11"/>
      <color indexed="20"/>
      <name val="Gill Sans MT"/>
      <family val="2"/>
    </font>
    <font>
      <sz val="11"/>
      <color indexed="60"/>
      <name val="Gill Sans MT"/>
      <family val="2"/>
    </font>
    <font>
      <sz val="11"/>
      <color indexed="62"/>
      <name val="Gill Sans MT"/>
      <family val="2"/>
    </font>
    <font>
      <b/>
      <sz val="11"/>
      <color indexed="63"/>
      <name val="Gill Sans MT"/>
      <family val="2"/>
    </font>
    <font>
      <b/>
      <sz val="11"/>
      <color indexed="52"/>
      <name val="Gill Sans MT"/>
      <family val="2"/>
    </font>
    <font>
      <sz val="11"/>
      <color indexed="52"/>
      <name val="Gill Sans MT"/>
      <family val="2"/>
    </font>
    <font>
      <sz val="11"/>
      <color indexed="10"/>
      <name val="Gill Sans MT"/>
      <family val="2"/>
    </font>
    <font>
      <i/>
      <sz val="11"/>
      <color indexed="23"/>
      <name val="Gill Sans MT"/>
      <family val="2"/>
    </font>
    <font>
      <sz val="12"/>
      <color indexed="10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Comic Sans MS"/>
      <family val="4"/>
    </font>
    <font>
      <sz val="16"/>
      <color indexed="9"/>
      <name val="Arial"/>
      <family val="2"/>
    </font>
    <font>
      <sz val="11"/>
      <color rgb="FF006100"/>
      <name val="Gill Sans MT"/>
      <family val="2"/>
    </font>
    <font>
      <b/>
      <sz val="11"/>
      <color rgb="FFFA7D00"/>
      <name val="Gill Sans MT"/>
      <family val="2"/>
    </font>
    <font>
      <b/>
      <sz val="11"/>
      <color theme="0"/>
      <name val="Gill Sans MT"/>
      <family val="2"/>
    </font>
    <font>
      <sz val="11"/>
      <color rgb="FFFA7D00"/>
      <name val="Gill Sans MT"/>
      <family val="2"/>
    </font>
    <font>
      <sz val="11"/>
      <color theme="0"/>
      <name val="Gill Sans MT"/>
      <family val="2"/>
    </font>
    <font>
      <sz val="11"/>
      <color rgb="FF3F3F76"/>
      <name val="Gill Sans MT"/>
      <family val="2"/>
    </font>
    <font>
      <sz val="11"/>
      <color rgb="FF9C5700"/>
      <name val="Gill Sans MT"/>
      <family val="2"/>
    </font>
    <font>
      <sz val="11"/>
      <color rgb="FF9C0006"/>
      <name val="Gill Sans MT"/>
      <family val="2"/>
    </font>
    <font>
      <b/>
      <sz val="11"/>
      <color rgb="FF3F3F3F"/>
      <name val="Gill Sans MT"/>
      <family val="2"/>
    </font>
    <font>
      <sz val="11"/>
      <color rgb="FFFF0000"/>
      <name val="Gill Sans MT"/>
      <family val="2"/>
    </font>
    <font>
      <i/>
      <sz val="11"/>
      <color rgb="FF7F7F7F"/>
      <name val="Gill Sans MT"/>
      <family val="2"/>
    </font>
    <font>
      <sz val="18"/>
      <color theme="3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b/>
      <sz val="11"/>
      <color theme="1"/>
      <name val="Gill Sans MT"/>
      <family val="2"/>
    </font>
    <font>
      <b/>
      <sz val="12"/>
      <color theme="1"/>
      <name val="Gill Sans MT"/>
      <family val="2"/>
    </font>
    <font>
      <b/>
      <sz val="14"/>
      <color theme="1"/>
      <name val="Gill Sans MT"/>
      <family val="2"/>
    </font>
    <font>
      <sz val="12"/>
      <color theme="1"/>
      <name val="Gill Sans MT"/>
      <family val="2"/>
    </font>
    <font>
      <sz val="12"/>
      <color rgb="FF2962FF"/>
      <name val="Arial"/>
      <family val="2"/>
    </font>
    <font>
      <sz val="12"/>
      <color theme="1"/>
      <name val="Arial"/>
      <family val="2"/>
    </font>
    <font>
      <sz val="18"/>
      <color theme="4"/>
      <name val="Arial Black"/>
      <family val="2"/>
    </font>
    <font>
      <b/>
      <sz val="14"/>
      <color theme="1"/>
      <name val="Arial"/>
      <family val="2"/>
    </font>
    <font>
      <sz val="12"/>
      <color rgb="FFFF0000"/>
      <name val="Arial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>
        <color theme="0"/>
      </bottom>
    </border>
    <border>
      <left style="thin"/>
      <right style="thin"/>
      <top/>
      <bottom style="thin">
        <color theme="0"/>
      </bottom>
    </border>
    <border>
      <left style="thin"/>
      <right style="medium"/>
      <top/>
      <bottom style="thin">
        <color theme="0"/>
      </bottom>
    </border>
    <border>
      <left style="medium"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8" borderId="12" xfId="0" applyFont="1" applyFill="1" applyBorder="1" applyAlignment="1">
      <alignment horizontal="center" vertical="center"/>
    </xf>
    <xf numFmtId="0" fontId="47" fillId="8" borderId="13" xfId="0" applyFont="1" applyFill="1" applyBorder="1" applyAlignment="1">
      <alignment horizontal="center" vertical="center"/>
    </xf>
    <xf numFmtId="0" fontId="47" fillId="8" borderId="0" xfId="0" applyFont="1" applyFill="1" applyBorder="1" applyAlignment="1">
      <alignment horizontal="center" vertical="center"/>
    </xf>
    <xf numFmtId="0" fontId="47" fillId="8" borderId="14" xfId="0" applyFon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47" fillId="8" borderId="17" xfId="0" applyFont="1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34" fillId="33" borderId="19" xfId="0" applyFont="1" applyFill="1" applyBorder="1" applyAlignment="1">
      <alignment horizontal="center" vertical="center"/>
    </xf>
    <xf numFmtId="0" fontId="48" fillId="8" borderId="0" xfId="0" applyFont="1" applyFill="1" applyBorder="1" applyAlignment="1">
      <alignment horizontal="center" vertical="center"/>
    </xf>
    <xf numFmtId="0" fontId="48" fillId="8" borderId="14" xfId="0" applyFont="1" applyFill="1" applyBorder="1" applyAlignment="1">
      <alignment horizontal="center" vertical="center"/>
    </xf>
    <xf numFmtId="0" fontId="49" fillId="8" borderId="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/>
    </xf>
    <xf numFmtId="0" fontId="47" fillId="35" borderId="19" xfId="0" applyFont="1" applyFill="1" applyBorder="1" applyAlignment="1">
      <alignment horizontal="center" vertical="center"/>
    </xf>
    <xf numFmtId="0" fontId="47" fillId="36" borderId="19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7" fillId="37" borderId="1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36" fillId="38" borderId="25" xfId="0" applyFont="1" applyFill="1" applyBorder="1" applyAlignment="1">
      <alignment horizontal="center" vertical="center"/>
    </xf>
    <xf numFmtId="0" fontId="36" fillId="38" borderId="26" xfId="0" applyFont="1" applyFill="1" applyBorder="1" applyAlignment="1">
      <alignment horizontal="center" vertical="center"/>
    </xf>
    <xf numFmtId="0" fontId="0" fillId="36" borderId="27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47" fillId="34" borderId="28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47" fillId="35" borderId="28" xfId="0" applyFont="1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0" fontId="0" fillId="36" borderId="31" xfId="0" applyFill="1" applyBorder="1" applyAlignment="1">
      <alignment horizontal="center" vertical="center"/>
    </xf>
    <xf numFmtId="0" fontId="0" fillId="39" borderId="0" xfId="0" applyFill="1" applyAlignment="1">
      <alignment/>
    </xf>
    <xf numFmtId="0" fontId="51" fillId="0" borderId="0" xfId="0" applyFont="1" applyAlignment="1">
      <alignment/>
    </xf>
    <xf numFmtId="0" fontId="52" fillId="39" borderId="0" xfId="0" applyFont="1" applyFill="1" applyAlignment="1">
      <alignment/>
    </xf>
    <xf numFmtId="0" fontId="53" fillId="39" borderId="0" xfId="0" applyFont="1" applyFill="1" applyAlignment="1">
      <alignment horizontal="center"/>
    </xf>
    <xf numFmtId="0" fontId="0" fillId="0" borderId="10" xfId="0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6" fillId="38" borderId="32" xfId="0" applyFont="1" applyFill="1" applyBorder="1" applyAlignment="1">
      <alignment horizontal="center" vertical="center"/>
    </xf>
    <xf numFmtId="0" fontId="36" fillId="38" borderId="33" xfId="0" applyFont="1" applyFill="1" applyBorder="1" applyAlignment="1">
      <alignment horizontal="center" vertical="center"/>
    </xf>
    <xf numFmtId="0" fontId="36" fillId="38" borderId="34" xfId="0" applyFont="1" applyFill="1" applyBorder="1" applyAlignment="1">
      <alignment horizontal="center" vertical="center"/>
    </xf>
    <xf numFmtId="0" fontId="36" fillId="38" borderId="35" xfId="0" applyFont="1" applyFill="1" applyBorder="1" applyAlignment="1">
      <alignment horizontal="center" vertical="center"/>
    </xf>
    <xf numFmtId="0" fontId="36" fillId="38" borderId="36" xfId="0" applyFont="1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36" borderId="27" xfId="0" applyFill="1" applyBorder="1" applyAlignment="1">
      <alignment horizontal="center" vertical="center"/>
    </xf>
    <xf numFmtId="0" fontId="0" fillId="39" borderId="0" xfId="0" applyFill="1" applyAlignment="1">
      <alignment wrapText="1"/>
    </xf>
    <xf numFmtId="0" fontId="54" fillId="39" borderId="0" xfId="0" applyFont="1" applyFill="1" applyAlignment="1">
      <alignment/>
    </xf>
    <xf numFmtId="0" fontId="55" fillId="39" borderId="0" xfId="0" applyFont="1" applyFill="1" applyAlignment="1">
      <alignment/>
    </xf>
    <xf numFmtId="0" fontId="56" fillId="40" borderId="39" xfId="0" applyFont="1" applyFill="1" applyBorder="1" applyAlignment="1">
      <alignment horizontal="center" vertical="center"/>
    </xf>
    <xf numFmtId="0" fontId="56" fillId="40" borderId="30" xfId="0" applyFont="1" applyFill="1" applyBorder="1" applyAlignment="1">
      <alignment horizontal="center" vertical="center" wrapText="1"/>
    </xf>
    <xf numFmtId="0" fontId="56" fillId="40" borderId="40" xfId="0" applyFont="1" applyFill="1" applyBorder="1" applyAlignment="1">
      <alignment horizontal="center" vertical="center" wrapText="1"/>
    </xf>
    <xf numFmtId="0" fontId="56" fillId="40" borderId="41" xfId="0" applyFont="1" applyFill="1" applyBorder="1" applyAlignment="1">
      <alignment vertical="center"/>
    </xf>
    <xf numFmtId="0" fontId="57" fillId="40" borderId="41" xfId="0" applyFont="1" applyFill="1" applyBorder="1" applyAlignment="1">
      <alignment vertical="center"/>
    </xf>
    <xf numFmtId="0" fontId="58" fillId="0" borderId="40" xfId="0" applyFont="1" applyBorder="1" applyAlignment="1">
      <alignment horizontal="center" vertical="center" wrapText="1"/>
    </xf>
    <xf numFmtId="0" fontId="58" fillId="0" borderId="41" xfId="0" applyFont="1" applyBorder="1" applyAlignment="1">
      <alignment/>
    </xf>
    <xf numFmtId="0" fontId="58" fillId="0" borderId="42" xfId="0" applyFont="1" applyBorder="1" applyAlignment="1">
      <alignment horizontal="center" vertical="center" wrapText="1"/>
    </xf>
    <xf numFmtId="0" fontId="58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59" fillId="39" borderId="0" xfId="0" applyFont="1" applyFill="1" applyAlignment="1">
      <alignment/>
    </xf>
    <xf numFmtId="0" fontId="0" fillId="39" borderId="0" xfId="0" applyFill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ESTUDO DE CASO'!A1" /><Relationship Id="rId2" Type="http://schemas.openxmlformats.org/officeDocument/2006/relationships/hyperlink" Target="#INSTRU&#199;&#213;ES!A1" /><Relationship Id="rId3" Type="http://schemas.openxmlformats.org/officeDocument/2006/relationships/hyperlink" Target="#'Produ&#231;&#227;o Convencional'!A1" /><Relationship Id="rId4" Type="http://schemas.openxmlformats.org/officeDocument/2006/relationships/hyperlink" Target="#'TOMADA DE DECIS&#195;O'!A1" /><Relationship Id="rId5" Type="http://schemas.openxmlformats.org/officeDocument/2006/relationships/hyperlink" Target="#QUESTION&#193;RIO!A1" /><Relationship Id="rId6" Type="http://schemas.openxmlformats.org/officeDocument/2006/relationships/hyperlink" Target="#'FINALIZAR JOGO'!A1" /><Relationship Id="rId7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PRINCIPAL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PRINCIPAL'!A1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'&#205;NDICE PRINCIPAL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PRINCIPAL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PRINCIPAL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PRINCIPAL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38100</xdr:rowOff>
    </xdr:from>
    <xdr:to>
      <xdr:col>20</xdr:col>
      <xdr:colOff>304800</xdr:colOff>
      <xdr:row>22</xdr:row>
      <xdr:rowOff>161925</xdr:rowOff>
    </xdr:to>
    <xdr:sp>
      <xdr:nvSpPr>
        <xdr:cNvPr id="1" name="Retângulo 1"/>
        <xdr:cNvSpPr>
          <a:spLocks/>
        </xdr:cNvSpPr>
      </xdr:nvSpPr>
      <xdr:spPr>
        <a:xfrm>
          <a:off x="76200" y="257175"/>
          <a:ext cx="13563600" cy="4686300"/>
        </a:xfrm>
        <a:prstGeom prst="rect">
          <a:avLst/>
        </a:prstGeom>
        <a:gradFill rotWithShape="1">
          <a:gsLst>
            <a:gs pos="0">
              <a:srgbClr val="D9E7D4"/>
            </a:gs>
            <a:gs pos="100000">
              <a:srgbClr val="9EC58B"/>
            </a:gs>
          </a:gsLst>
          <a:lin ang="5400000" scaled="1"/>
        </a:gradFill>
        <a:ln w="9525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85725</xdr:rowOff>
    </xdr:from>
    <xdr:to>
      <xdr:col>20</xdr:col>
      <xdr:colOff>152400</xdr:colOff>
      <xdr:row>4</xdr:row>
      <xdr:rowOff>95250</xdr:rowOff>
    </xdr:to>
    <xdr:sp>
      <xdr:nvSpPr>
        <xdr:cNvPr id="2" name="Retângulo 2"/>
        <xdr:cNvSpPr>
          <a:spLocks/>
        </xdr:cNvSpPr>
      </xdr:nvSpPr>
      <xdr:spPr>
        <a:xfrm>
          <a:off x="1333500" y="304800"/>
          <a:ext cx="12153900" cy="666750"/>
        </a:xfrm>
        <a:prstGeom prst="rect">
          <a:avLst/>
        </a:prstGeom>
        <a:solidFill>
          <a:srgbClr val="D0CECE"/>
        </a:solidFill>
        <a:ln w="15875" cmpd="sng">
          <a:solidFill>
            <a:srgbClr val="AFABA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152400</xdr:rowOff>
    </xdr:from>
    <xdr:to>
      <xdr:col>20</xdr:col>
      <xdr:colOff>114300</xdr:colOff>
      <xdr:row>4</xdr:row>
      <xdr:rowOff>47625</xdr:rowOff>
    </xdr:to>
    <xdr:sp>
      <xdr:nvSpPr>
        <xdr:cNvPr id="3" name="CaixaDeTexto 3"/>
        <xdr:cNvSpPr txBox="1">
          <a:spLocks noChangeArrowheads="1"/>
        </xdr:cNvSpPr>
      </xdr:nvSpPr>
      <xdr:spPr>
        <a:xfrm>
          <a:off x="295275" y="371475"/>
          <a:ext cx="13154025" cy="5524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BEM</a:t>
          </a:r>
          <a:r>
            <a:rPr lang="en-US" cap="none" sz="16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VINDO AO JOGO BASEADO NA FILOSOFIA JUST IN TIME</a:t>
          </a:r>
        </a:p>
      </xdr:txBody>
    </xdr:sp>
    <xdr:clientData/>
  </xdr:twoCellAnchor>
  <xdr:twoCellAnchor>
    <xdr:from>
      <xdr:col>2</xdr:col>
      <xdr:colOff>76200</xdr:colOff>
      <xdr:row>6</xdr:row>
      <xdr:rowOff>95250</xdr:rowOff>
    </xdr:from>
    <xdr:to>
      <xdr:col>5</xdr:col>
      <xdr:colOff>447675</xdr:colOff>
      <xdr:row>11</xdr:row>
      <xdr:rowOff>142875</xdr:rowOff>
    </xdr:to>
    <xdr:sp>
      <xdr:nvSpPr>
        <xdr:cNvPr id="4" name="Retângulo 4"/>
        <xdr:cNvSpPr>
          <a:spLocks/>
        </xdr:cNvSpPr>
      </xdr:nvSpPr>
      <xdr:spPr>
        <a:xfrm>
          <a:off x="1409700" y="1409700"/>
          <a:ext cx="2371725" cy="1143000"/>
        </a:xfrm>
        <a:prstGeom prst="rect">
          <a:avLst/>
        </a:prstGeom>
        <a:solidFill>
          <a:srgbClr val="D0CECE"/>
        </a:solidFill>
        <a:ln w="15875" cmpd="sng">
          <a:solidFill>
            <a:srgbClr val="AFABA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142875</xdr:colOff>
      <xdr:row>6</xdr:row>
      <xdr:rowOff>171450</xdr:rowOff>
    </xdr:from>
    <xdr:to>
      <xdr:col>5</xdr:col>
      <xdr:colOff>361950</xdr:colOff>
      <xdr:row>11</xdr:row>
      <xdr:rowOff>161925</xdr:rowOff>
    </xdr:to>
    <xdr:sp>
      <xdr:nvSpPr>
        <xdr:cNvPr id="5" name="CaixaDeTexto 5">
          <a:hlinkClick r:id="rId1"/>
        </xdr:cNvPr>
        <xdr:cNvSpPr txBox="1">
          <a:spLocks noChangeArrowheads="1"/>
        </xdr:cNvSpPr>
      </xdr:nvSpPr>
      <xdr:spPr>
        <a:xfrm>
          <a:off x="1476375" y="1485900"/>
          <a:ext cx="2219325" cy="10858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ESTUDO DE CASO</a:t>
          </a:r>
        </a:p>
      </xdr:txBody>
    </xdr:sp>
    <xdr:clientData/>
  </xdr:twoCellAnchor>
  <xdr:twoCellAnchor>
    <xdr:from>
      <xdr:col>6</xdr:col>
      <xdr:colOff>219075</xdr:colOff>
      <xdr:row>7</xdr:row>
      <xdr:rowOff>142875</xdr:rowOff>
    </xdr:from>
    <xdr:to>
      <xdr:col>7</xdr:col>
      <xdr:colOff>657225</xdr:colOff>
      <xdr:row>10</xdr:row>
      <xdr:rowOff>9525</xdr:rowOff>
    </xdr:to>
    <xdr:sp>
      <xdr:nvSpPr>
        <xdr:cNvPr id="6" name="Seta para a Direita 6"/>
        <xdr:cNvSpPr>
          <a:spLocks/>
        </xdr:cNvSpPr>
      </xdr:nvSpPr>
      <xdr:spPr>
        <a:xfrm>
          <a:off x="4219575" y="1676400"/>
          <a:ext cx="1104900" cy="523875"/>
        </a:xfrm>
        <a:prstGeom prst="rightArrow">
          <a:avLst>
            <a:gd name="adj" fmla="val 29916"/>
          </a:avLst>
        </a:prstGeom>
        <a:gradFill rotWithShape="1">
          <a:gsLst>
            <a:gs pos="0">
              <a:srgbClr val="C7C7C7"/>
            </a:gs>
            <a:gs pos="100000">
              <a:srgbClr val="818181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8</xdr:col>
      <xdr:colOff>323850</xdr:colOff>
      <xdr:row>6</xdr:row>
      <xdr:rowOff>152400</xdr:rowOff>
    </xdr:from>
    <xdr:to>
      <xdr:col>12</xdr:col>
      <xdr:colOff>19050</xdr:colOff>
      <xdr:row>12</xdr:row>
      <xdr:rowOff>28575</xdr:rowOff>
    </xdr:to>
    <xdr:sp>
      <xdr:nvSpPr>
        <xdr:cNvPr id="7" name="Retângulo 7"/>
        <xdr:cNvSpPr>
          <a:spLocks/>
        </xdr:cNvSpPr>
      </xdr:nvSpPr>
      <xdr:spPr>
        <a:xfrm>
          <a:off x="5657850" y="1466850"/>
          <a:ext cx="2362200" cy="1190625"/>
        </a:xfrm>
        <a:prstGeom prst="rect">
          <a:avLst/>
        </a:prstGeom>
        <a:solidFill>
          <a:srgbClr val="D0CECE"/>
        </a:solidFill>
        <a:ln w="15875" cmpd="sng">
          <a:solidFill>
            <a:srgbClr val="AFABA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8</xdr:col>
      <xdr:colOff>381000</xdr:colOff>
      <xdr:row>7</xdr:row>
      <xdr:rowOff>38100</xdr:rowOff>
    </xdr:from>
    <xdr:to>
      <xdr:col>11</xdr:col>
      <xdr:colOff>600075</xdr:colOff>
      <xdr:row>11</xdr:row>
      <xdr:rowOff>114300</xdr:rowOff>
    </xdr:to>
    <xdr:sp>
      <xdr:nvSpPr>
        <xdr:cNvPr id="8" name="CaixaDeTexto 8">
          <a:hlinkClick r:id="rId2"/>
        </xdr:cNvPr>
        <xdr:cNvSpPr txBox="1">
          <a:spLocks noChangeArrowheads="1"/>
        </xdr:cNvSpPr>
      </xdr:nvSpPr>
      <xdr:spPr>
        <a:xfrm>
          <a:off x="5715000" y="1571625"/>
          <a:ext cx="2219325" cy="9525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INSTRUÇÕES</a:t>
          </a:r>
        </a:p>
      </xdr:txBody>
    </xdr:sp>
    <xdr:clientData/>
  </xdr:twoCellAnchor>
  <xdr:twoCellAnchor>
    <xdr:from>
      <xdr:col>12</xdr:col>
      <xdr:colOff>495300</xdr:colOff>
      <xdr:row>8</xdr:row>
      <xdr:rowOff>104775</xdr:rowOff>
    </xdr:from>
    <xdr:to>
      <xdr:col>14</xdr:col>
      <xdr:colOff>257175</xdr:colOff>
      <xdr:row>10</xdr:row>
      <xdr:rowOff>142875</xdr:rowOff>
    </xdr:to>
    <xdr:sp>
      <xdr:nvSpPr>
        <xdr:cNvPr id="9" name="Seta para a Direita 9"/>
        <xdr:cNvSpPr>
          <a:spLocks/>
        </xdr:cNvSpPr>
      </xdr:nvSpPr>
      <xdr:spPr>
        <a:xfrm>
          <a:off x="8496300" y="1857375"/>
          <a:ext cx="1095375" cy="476250"/>
        </a:xfrm>
        <a:prstGeom prst="rightArrow">
          <a:avLst>
            <a:gd name="adj" fmla="val 29791"/>
          </a:avLst>
        </a:prstGeom>
        <a:gradFill rotWithShape="1">
          <a:gsLst>
            <a:gs pos="0">
              <a:srgbClr val="C7C7C7"/>
            </a:gs>
            <a:gs pos="100000">
              <a:srgbClr val="818181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14</xdr:col>
      <xdr:colOff>600075</xdr:colOff>
      <xdr:row>7</xdr:row>
      <xdr:rowOff>19050</xdr:rowOff>
    </xdr:from>
    <xdr:to>
      <xdr:col>18</xdr:col>
      <xdr:colOff>295275</xdr:colOff>
      <xdr:row>12</xdr:row>
      <xdr:rowOff>76200</xdr:rowOff>
    </xdr:to>
    <xdr:sp>
      <xdr:nvSpPr>
        <xdr:cNvPr id="10" name="Retângulo 10"/>
        <xdr:cNvSpPr>
          <a:spLocks/>
        </xdr:cNvSpPr>
      </xdr:nvSpPr>
      <xdr:spPr>
        <a:xfrm>
          <a:off x="9934575" y="1552575"/>
          <a:ext cx="2362200" cy="1152525"/>
        </a:xfrm>
        <a:prstGeom prst="rect">
          <a:avLst/>
        </a:prstGeom>
        <a:solidFill>
          <a:srgbClr val="D0CECE"/>
        </a:solidFill>
        <a:ln w="15875" cmpd="sng">
          <a:solidFill>
            <a:srgbClr val="AFABA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14</xdr:col>
      <xdr:colOff>657225</xdr:colOff>
      <xdr:row>7</xdr:row>
      <xdr:rowOff>85725</xdr:rowOff>
    </xdr:from>
    <xdr:to>
      <xdr:col>18</xdr:col>
      <xdr:colOff>200025</xdr:colOff>
      <xdr:row>11</xdr:row>
      <xdr:rowOff>161925</xdr:rowOff>
    </xdr:to>
    <xdr:sp>
      <xdr:nvSpPr>
        <xdr:cNvPr id="11" name="CaixaDeTexto 11">
          <a:hlinkClick r:id="rId3"/>
        </xdr:cNvPr>
        <xdr:cNvSpPr txBox="1">
          <a:spLocks noChangeArrowheads="1"/>
        </xdr:cNvSpPr>
      </xdr:nvSpPr>
      <xdr:spPr>
        <a:xfrm>
          <a:off x="9991725" y="1619250"/>
          <a:ext cx="2209800" cy="9525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INICIAR</a:t>
          </a:r>
          <a:r>
            <a:rPr lang="en-US" cap="none" sz="16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JOGO</a:t>
          </a:r>
        </a:p>
      </xdr:txBody>
    </xdr:sp>
    <xdr:clientData/>
  </xdr:twoCellAnchor>
  <xdr:twoCellAnchor>
    <xdr:from>
      <xdr:col>2</xdr:col>
      <xdr:colOff>47625</xdr:colOff>
      <xdr:row>13</xdr:row>
      <xdr:rowOff>114300</xdr:rowOff>
    </xdr:from>
    <xdr:to>
      <xdr:col>5</xdr:col>
      <xdr:colOff>419100</xdr:colOff>
      <xdr:row>18</xdr:row>
      <xdr:rowOff>171450</xdr:rowOff>
    </xdr:to>
    <xdr:sp>
      <xdr:nvSpPr>
        <xdr:cNvPr id="12" name="Retângulo 12"/>
        <xdr:cNvSpPr>
          <a:spLocks/>
        </xdr:cNvSpPr>
      </xdr:nvSpPr>
      <xdr:spPr>
        <a:xfrm>
          <a:off x="1381125" y="2962275"/>
          <a:ext cx="2371725" cy="1152525"/>
        </a:xfrm>
        <a:prstGeom prst="rect">
          <a:avLst/>
        </a:prstGeom>
        <a:solidFill>
          <a:srgbClr val="D0CECE"/>
        </a:solidFill>
        <a:ln w="15875" cmpd="sng">
          <a:solidFill>
            <a:srgbClr val="AFABA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2</xdr:col>
      <xdr:colOff>114300</xdr:colOff>
      <xdr:row>14</xdr:row>
      <xdr:rowOff>9525</xdr:rowOff>
    </xdr:from>
    <xdr:to>
      <xdr:col>5</xdr:col>
      <xdr:colOff>333375</xdr:colOff>
      <xdr:row>18</xdr:row>
      <xdr:rowOff>76200</xdr:rowOff>
    </xdr:to>
    <xdr:sp>
      <xdr:nvSpPr>
        <xdr:cNvPr id="13" name="CaixaDeTexto 13">
          <a:hlinkClick r:id="rId4"/>
        </xdr:cNvPr>
        <xdr:cNvSpPr txBox="1">
          <a:spLocks noChangeArrowheads="1"/>
        </xdr:cNvSpPr>
      </xdr:nvSpPr>
      <xdr:spPr>
        <a:xfrm>
          <a:off x="1447800" y="3076575"/>
          <a:ext cx="2219325" cy="942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TOMADA DE DECISÃO</a:t>
          </a:r>
        </a:p>
      </xdr:txBody>
    </xdr:sp>
    <xdr:clientData/>
  </xdr:twoCellAnchor>
  <xdr:twoCellAnchor>
    <xdr:from>
      <xdr:col>2</xdr:col>
      <xdr:colOff>95250</xdr:colOff>
      <xdr:row>6</xdr:row>
      <xdr:rowOff>142875</xdr:rowOff>
    </xdr:from>
    <xdr:to>
      <xdr:col>2</xdr:col>
      <xdr:colOff>323850</xdr:colOff>
      <xdr:row>8</xdr:row>
      <xdr:rowOff>19050</xdr:rowOff>
    </xdr:to>
    <xdr:sp>
      <xdr:nvSpPr>
        <xdr:cNvPr id="14" name="CaixaDeTexto 14"/>
        <xdr:cNvSpPr txBox="1">
          <a:spLocks noChangeArrowheads="1"/>
        </xdr:cNvSpPr>
      </xdr:nvSpPr>
      <xdr:spPr>
        <a:xfrm>
          <a:off x="1428750" y="1457325"/>
          <a:ext cx="2286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1</a:t>
          </a:r>
        </a:p>
      </xdr:txBody>
    </xdr:sp>
    <xdr:clientData/>
  </xdr:twoCellAnchor>
  <xdr:twoCellAnchor>
    <xdr:from>
      <xdr:col>8</xdr:col>
      <xdr:colOff>333375</xdr:colOff>
      <xdr:row>6</xdr:row>
      <xdr:rowOff>171450</xdr:rowOff>
    </xdr:from>
    <xdr:to>
      <xdr:col>8</xdr:col>
      <xdr:colOff>552450</xdr:colOff>
      <xdr:row>8</xdr:row>
      <xdr:rowOff>38100</xdr:rowOff>
    </xdr:to>
    <xdr:sp>
      <xdr:nvSpPr>
        <xdr:cNvPr id="15" name="CaixaDeTexto 15"/>
        <xdr:cNvSpPr txBox="1">
          <a:spLocks noChangeArrowheads="1"/>
        </xdr:cNvSpPr>
      </xdr:nvSpPr>
      <xdr:spPr>
        <a:xfrm>
          <a:off x="5667375" y="1485900"/>
          <a:ext cx="219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2</a:t>
          </a:r>
        </a:p>
      </xdr:txBody>
    </xdr:sp>
    <xdr:clientData/>
  </xdr:twoCellAnchor>
  <xdr:twoCellAnchor>
    <xdr:from>
      <xdr:col>14</xdr:col>
      <xdr:colOff>628650</xdr:colOff>
      <xdr:row>7</xdr:row>
      <xdr:rowOff>19050</xdr:rowOff>
    </xdr:from>
    <xdr:to>
      <xdr:col>15</xdr:col>
      <xdr:colOff>180975</xdr:colOff>
      <xdr:row>8</xdr:row>
      <xdr:rowOff>66675</xdr:rowOff>
    </xdr:to>
    <xdr:sp>
      <xdr:nvSpPr>
        <xdr:cNvPr id="16" name="CaixaDeTexto 16"/>
        <xdr:cNvSpPr txBox="1">
          <a:spLocks noChangeArrowheads="1"/>
        </xdr:cNvSpPr>
      </xdr:nvSpPr>
      <xdr:spPr>
        <a:xfrm>
          <a:off x="9963150" y="15525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3</a:t>
          </a:r>
        </a:p>
      </xdr:txBody>
    </xdr:sp>
    <xdr:clientData/>
  </xdr:twoCellAnchor>
  <xdr:twoCellAnchor>
    <xdr:from>
      <xdr:col>2</xdr:col>
      <xdr:colOff>38100</xdr:colOff>
      <xdr:row>14</xdr:row>
      <xdr:rowOff>104775</xdr:rowOff>
    </xdr:from>
    <xdr:to>
      <xdr:col>2</xdr:col>
      <xdr:colOff>257175</xdr:colOff>
      <xdr:row>15</xdr:row>
      <xdr:rowOff>142875</xdr:rowOff>
    </xdr:to>
    <xdr:sp>
      <xdr:nvSpPr>
        <xdr:cNvPr id="17" name="CaixaDeTexto 17"/>
        <xdr:cNvSpPr txBox="1">
          <a:spLocks noChangeArrowheads="1"/>
        </xdr:cNvSpPr>
      </xdr:nvSpPr>
      <xdr:spPr>
        <a:xfrm>
          <a:off x="1371600" y="3171825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4</a:t>
          </a:r>
        </a:p>
      </xdr:txBody>
    </xdr:sp>
    <xdr:clientData/>
  </xdr:twoCellAnchor>
  <xdr:twoCellAnchor>
    <xdr:from>
      <xdr:col>6</xdr:col>
      <xdr:colOff>104775</xdr:colOff>
      <xdr:row>15</xdr:row>
      <xdr:rowOff>76200</xdr:rowOff>
    </xdr:from>
    <xdr:to>
      <xdr:col>7</xdr:col>
      <xdr:colOff>542925</xdr:colOff>
      <xdr:row>17</xdr:row>
      <xdr:rowOff>114300</xdr:rowOff>
    </xdr:to>
    <xdr:sp>
      <xdr:nvSpPr>
        <xdr:cNvPr id="18" name="Seta para a Direita 19"/>
        <xdr:cNvSpPr>
          <a:spLocks/>
        </xdr:cNvSpPr>
      </xdr:nvSpPr>
      <xdr:spPr>
        <a:xfrm>
          <a:off x="4105275" y="3362325"/>
          <a:ext cx="1104900" cy="476250"/>
        </a:xfrm>
        <a:prstGeom prst="rightArrow">
          <a:avLst>
            <a:gd name="adj" fmla="val 29888"/>
          </a:avLst>
        </a:prstGeom>
        <a:gradFill rotWithShape="1">
          <a:gsLst>
            <a:gs pos="0">
              <a:srgbClr val="C7C7C7"/>
            </a:gs>
            <a:gs pos="100000">
              <a:srgbClr val="818181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8</xdr:col>
      <xdr:colOff>219075</xdr:colOff>
      <xdr:row>13</xdr:row>
      <xdr:rowOff>152400</xdr:rowOff>
    </xdr:from>
    <xdr:to>
      <xdr:col>11</xdr:col>
      <xdr:colOff>590550</xdr:colOff>
      <xdr:row>19</xdr:row>
      <xdr:rowOff>38100</xdr:rowOff>
    </xdr:to>
    <xdr:sp>
      <xdr:nvSpPr>
        <xdr:cNvPr id="19" name="Retângulo 19"/>
        <xdr:cNvSpPr>
          <a:spLocks/>
        </xdr:cNvSpPr>
      </xdr:nvSpPr>
      <xdr:spPr>
        <a:xfrm>
          <a:off x="5553075" y="3000375"/>
          <a:ext cx="2371725" cy="1200150"/>
        </a:xfrm>
        <a:prstGeom prst="rect">
          <a:avLst/>
        </a:prstGeom>
        <a:solidFill>
          <a:srgbClr val="D0CECE"/>
        </a:solidFill>
        <a:ln w="15875" cmpd="sng">
          <a:solidFill>
            <a:srgbClr val="AFABA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8</xdr:col>
      <xdr:colOff>276225</xdr:colOff>
      <xdr:row>14</xdr:row>
      <xdr:rowOff>47625</xdr:rowOff>
    </xdr:from>
    <xdr:to>
      <xdr:col>11</xdr:col>
      <xdr:colOff>495300</xdr:colOff>
      <xdr:row>18</xdr:row>
      <xdr:rowOff>114300</xdr:rowOff>
    </xdr:to>
    <xdr:sp>
      <xdr:nvSpPr>
        <xdr:cNvPr id="20" name="CaixaDeTexto 20">
          <a:hlinkClick r:id="rId5"/>
        </xdr:cNvPr>
        <xdr:cNvSpPr txBox="1">
          <a:spLocks noChangeArrowheads="1"/>
        </xdr:cNvSpPr>
      </xdr:nvSpPr>
      <xdr:spPr>
        <a:xfrm>
          <a:off x="5610225" y="3114675"/>
          <a:ext cx="2219325" cy="942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RESPONDER QUESTIONÁRIO</a:t>
          </a:r>
        </a:p>
      </xdr:txBody>
    </xdr:sp>
    <xdr:clientData/>
  </xdr:twoCellAnchor>
  <xdr:twoCellAnchor>
    <xdr:from>
      <xdr:col>12</xdr:col>
      <xdr:colOff>457200</xdr:colOff>
      <xdr:row>15</xdr:row>
      <xdr:rowOff>47625</xdr:rowOff>
    </xdr:from>
    <xdr:to>
      <xdr:col>14</xdr:col>
      <xdr:colOff>228600</xdr:colOff>
      <xdr:row>17</xdr:row>
      <xdr:rowOff>76200</xdr:rowOff>
    </xdr:to>
    <xdr:sp>
      <xdr:nvSpPr>
        <xdr:cNvPr id="21" name="Seta para a Direita 22"/>
        <xdr:cNvSpPr>
          <a:spLocks/>
        </xdr:cNvSpPr>
      </xdr:nvSpPr>
      <xdr:spPr>
        <a:xfrm>
          <a:off x="8458200" y="3333750"/>
          <a:ext cx="1104900" cy="466725"/>
        </a:xfrm>
        <a:prstGeom prst="rightArrow">
          <a:avLst>
            <a:gd name="adj" fmla="val 29791"/>
          </a:avLst>
        </a:prstGeom>
        <a:gradFill rotWithShape="1">
          <a:gsLst>
            <a:gs pos="0">
              <a:srgbClr val="C7C7C7"/>
            </a:gs>
            <a:gs pos="100000">
              <a:srgbClr val="818181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14</xdr:col>
      <xdr:colOff>552450</xdr:colOff>
      <xdr:row>13</xdr:row>
      <xdr:rowOff>152400</xdr:rowOff>
    </xdr:from>
    <xdr:to>
      <xdr:col>18</xdr:col>
      <xdr:colOff>257175</xdr:colOff>
      <xdr:row>19</xdr:row>
      <xdr:rowOff>38100</xdr:rowOff>
    </xdr:to>
    <xdr:sp>
      <xdr:nvSpPr>
        <xdr:cNvPr id="22" name="Retângulo 22"/>
        <xdr:cNvSpPr>
          <a:spLocks/>
        </xdr:cNvSpPr>
      </xdr:nvSpPr>
      <xdr:spPr>
        <a:xfrm>
          <a:off x="9886950" y="3000375"/>
          <a:ext cx="2371725" cy="1200150"/>
        </a:xfrm>
        <a:prstGeom prst="rect">
          <a:avLst/>
        </a:prstGeom>
        <a:solidFill>
          <a:srgbClr val="D0CECE"/>
        </a:solidFill>
        <a:ln w="15875" cmpd="sng">
          <a:solidFill>
            <a:srgbClr val="AFABA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14</xdr:col>
      <xdr:colOff>619125</xdr:colOff>
      <xdr:row>14</xdr:row>
      <xdr:rowOff>47625</xdr:rowOff>
    </xdr:from>
    <xdr:to>
      <xdr:col>18</xdr:col>
      <xdr:colOff>161925</xdr:colOff>
      <xdr:row>18</xdr:row>
      <xdr:rowOff>114300</xdr:rowOff>
    </xdr:to>
    <xdr:sp>
      <xdr:nvSpPr>
        <xdr:cNvPr id="23" name="CaixaDeTexto 23">
          <a:hlinkClick r:id="rId6"/>
        </xdr:cNvPr>
        <xdr:cNvSpPr txBox="1">
          <a:spLocks noChangeArrowheads="1"/>
        </xdr:cNvSpPr>
      </xdr:nvSpPr>
      <xdr:spPr>
        <a:xfrm>
          <a:off x="9953625" y="3114675"/>
          <a:ext cx="2209800" cy="9429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FINALIZAR JOGO</a:t>
          </a:r>
        </a:p>
      </xdr:txBody>
    </xdr:sp>
    <xdr:clientData/>
  </xdr:twoCellAnchor>
  <xdr:twoCellAnchor>
    <xdr:from>
      <xdr:col>8</xdr:col>
      <xdr:colOff>219075</xdr:colOff>
      <xdr:row>14</xdr:row>
      <xdr:rowOff>0</xdr:rowOff>
    </xdr:from>
    <xdr:to>
      <xdr:col>8</xdr:col>
      <xdr:colOff>447675</xdr:colOff>
      <xdr:row>15</xdr:row>
      <xdr:rowOff>47625</xdr:rowOff>
    </xdr:to>
    <xdr:sp>
      <xdr:nvSpPr>
        <xdr:cNvPr id="24" name="CaixaDeTexto 24"/>
        <xdr:cNvSpPr txBox="1">
          <a:spLocks noChangeArrowheads="1"/>
        </xdr:cNvSpPr>
      </xdr:nvSpPr>
      <xdr:spPr>
        <a:xfrm>
          <a:off x="5553075" y="306705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5</a:t>
          </a:r>
        </a:p>
      </xdr:txBody>
    </xdr:sp>
    <xdr:clientData/>
  </xdr:twoCellAnchor>
  <xdr:twoCellAnchor editAs="oneCell">
    <xdr:from>
      <xdr:col>0</xdr:col>
      <xdr:colOff>85725</xdr:colOff>
      <xdr:row>1</xdr:row>
      <xdr:rowOff>57150</xdr:rowOff>
    </xdr:from>
    <xdr:to>
      <xdr:col>1</xdr:col>
      <xdr:colOff>638175</xdr:colOff>
      <xdr:row>12</xdr:row>
      <xdr:rowOff>0</xdr:rowOff>
    </xdr:to>
    <xdr:pic>
      <xdr:nvPicPr>
        <xdr:cNvPr id="25" name="Imagem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276225"/>
          <a:ext cx="12192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581025</xdr:colOff>
      <xdr:row>13</xdr:row>
      <xdr:rowOff>152400</xdr:rowOff>
    </xdr:from>
    <xdr:to>
      <xdr:col>15</xdr:col>
      <xdr:colOff>133350</xdr:colOff>
      <xdr:row>15</xdr:row>
      <xdr:rowOff>19050</xdr:rowOff>
    </xdr:to>
    <xdr:sp>
      <xdr:nvSpPr>
        <xdr:cNvPr id="26" name="CaixaDeTexto 26"/>
        <xdr:cNvSpPr txBox="1">
          <a:spLocks noChangeArrowheads="1"/>
        </xdr:cNvSpPr>
      </xdr:nvSpPr>
      <xdr:spPr>
        <a:xfrm>
          <a:off x="9915525" y="3000375"/>
          <a:ext cx="219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2</xdr:col>
      <xdr:colOff>485775</xdr:colOff>
      <xdr:row>2</xdr:row>
      <xdr:rowOff>171450</xdr:rowOff>
    </xdr:to>
    <xdr:sp>
      <xdr:nvSpPr>
        <xdr:cNvPr id="1" name="Seta: para a Esquerda 1"/>
        <xdr:cNvSpPr>
          <a:spLocks/>
        </xdr:cNvSpPr>
      </xdr:nvSpPr>
      <xdr:spPr>
        <a:xfrm>
          <a:off x="133350" y="47625"/>
          <a:ext cx="1704975" cy="685800"/>
        </a:xfrm>
        <a:prstGeom prst="leftArrow">
          <a:avLst>
            <a:gd name="adj" fmla="val -27115"/>
          </a:avLst>
        </a:prstGeom>
        <a:solidFill>
          <a:srgbClr val="4472C4"/>
        </a:solidFill>
        <a:ln w="15875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0</xdr:col>
      <xdr:colOff>438150</xdr:colOff>
      <xdr:row>0</xdr:row>
      <xdr:rowOff>257175</xdr:rowOff>
    </xdr:from>
    <xdr:to>
      <xdr:col>2</xdr:col>
      <xdr:colOff>438150</xdr:colOff>
      <xdr:row>1</xdr:row>
      <xdr:rowOff>190500</xdr:rowOff>
    </xdr:to>
    <xdr:sp>
      <xdr:nvSpPr>
        <xdr:cNvPr id="2" name="CaixaDeTexto 2">
          <a:hlinkClick r:id="rId1"/>
        </xdr:cNvPr>
        <xdr:cNvSpPr txBox="1">
          <a:spLocks noChangeArrowheads="1"/>
        </xdr:cNvSpPr>
      </xdr:nvSpPr>
      <xdr:spPr>
        <a:xfrm>
          <a:off x="438150" y="257175"/>
          <a:ext cx="1352550" cy="2762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</xdr:col>
      <xdr:colOff>361950</xdr:colOff>
      <xdr:row>2</xdr:row>
      <xdr:rowOff>114300</xdr:rowOff>
    </xdr:to>
    <xdr:sp>
      <xdr:nvSpPr>
        <xdr:cNvPr id="1" name="Seta: para a Esquerda 1"/>
        <xdr:cNvSpPr>
          <a:spLocks/>
        </xdr:cNvSpPr>
      </xdr:nvSpPr>
      <xdr:spPr>
        <a:xfrm>
          <a:off x="19050" y="0"/>
          <a:ext cx="1695450" cy="676275"/>
        </a:xfrm>
        <a:prstGeom prst="leftArrow">
          <a:avLst>
            <a:gd name="adj" fmla="val -27115"/>
          </a:avLst>
        </a:prstGeom>
        <a:solidFill>
          <a:srgbClr val="4472C4"/>
        </a:solidFill>
        <a:ln w="15875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200025</xdr:rowOff>
    </xdr:from>
    <xdr:to>
      <xdr:col>2</xdr:col>
      <xdr:colOff>304800</xdr:colOff>
      <xdr:row>1</xdr:row>
      <xdr:rowOff>142875</xdr:rowOff>
    </xdr:to>
    <xdr:sp>
      <xdr:nvSpPr>
        <xdr:cNvPr id="2" name="CaixaDeTexto 2">
          <a:hlinkClick r:id="rId1"/>
        </xdr:cNvPr>
        <xdr:cNvSpPr txBox="1">
          <a:spLocks noChangeArrowheads="1"/>
        </xdr:cNvSpPr>
      </xdr:nvSpPr>
      <xdr:spPr>
        <a:xfrm>
          <a:off x="304800" y="200025"/>
          <a:ext cx="1352550" cy="2857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  <xdr:twoCellAnchor editAs="oneCell">
    <xdr:from>
      <xdr:col>5</xdr:col>
      <xdr:colOff>152400</xdr:colOff>
      <xdr:row>1</xdr:row>
      <xdr:rowOff>47625</xdr:rowOff>
    </xdr:from>
    <xdr:to>
      <xdr:col>14</xdr:col>
      <xdr:colOff>47625</xdr:colOff>
      <xdr:row>13</xdr:row>
      <xdr:rowOff>200025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390525"/>
          <a:ext cx="5981700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31</xdr:row>
      <xdr:rowOff>171450</xdr:rowOff>
    </xdr:from>
    <xdr:to>
      <xdr:col>14</xdr:col>
      <xdr:colOff>76200</xdr:colOff>
      <xdr:row>48</xdr:row>
      <xdr:rowOff>171450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3"/>
        <a:srcRect l="12208" t="48597" r="42034" b="5989"/>
        <a:stretch>
          <a:fillRect/>
        </a:stretch>
      </xdr:blipFill>
      <xdr:spPr>
        <a:xfrm>
          <a:off x="1809750" y="7229475"/>
          <a:ext cx="7734300" cy="3724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29</xdr:row>
      <xdr:rowOff>85725</xdr:rowOff>
    </xdr:from>
    <xdr:to>
      <xdr:col>14</xdr:col>
      <xdr:colOff>180975</xdr:colOff>
      <xdr:row>30</xdr:row>
      <xdr:rowOff>171450</xdr:rowOff>
    </xdr:to>
    <xdr:sp macro="[0]!Reiniciar_Jogo_Convencional">
      <xdr:nvSpPr>
        <xdr:cNvPr id="1" name="Retângulo 32"/>
        <xdr:cNvSpPr>
          <a:spLocks/>
        </xdr:cNvSpPr>
      </xdr:nvSpPr>
      <xdr:spPr>
        <a:xfrm>
          <a:off x="6096000" y="5600700"/>
          <a:ext cx="2238375" cy="304800"/>
        </a:xfrm>
        <a:prstGeom prst="rect">
          <a:avLst/>
        </a:prstGeom>
        <a:gradFill rotWithShape="1">
          <a:gsLst>
            <a:gs pos="0">
              <a:srgbClr val="FFC927"/>
            </a:gs>
            <a:gs pos="69000">
              <a:srgbClr val="EBB800"/>
            </a:gs>
            <a:gs pos="100000">
              <a:srgbClr val="EBAE00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Reiniciar</a:t>
          </a:r>
          <a:r>
            <a:rPr lang="en-US" cap="none" sz="1400" b="1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 Jogo</a:t>
          </a:r>
        </a:p>
      </xdr:txBody>
    </xdr:sp>
    <xdr:clientData/>
  </xdr:twoCellAnchor>
  <xdr:twoCellAnchor>
    <xdr:from>
      <xdr:col>16</xdr:col>
      <xdr:colOff>66675</xdr:colOff>
      <xdr:row>29</xdr:row>
      <xdr:rowOff>85725</xdr:rowOff>
    </xdr:from>
    <xdr:to>
      <xdr:col>19</xdr:col>
      <xdr:colOff>114300</xdr:colOff>
      <xdr:row>30</xdr:row>
      <xdr:rowOff>171450</xdr:rowOff>
    </xdr:to>
    <xdr:sp macro="[0]!Atualizar_Dados">
      <xdr:nvSpPr>
        <xdr:cNvPr id="2" name="Retângulo 33"/>
        <xdr:cNvSpPr>
          <a:spLocks/>
        </xdr:cNvSpPr>
      </xdr:nvSpPr>
      <xdr:spPr>
        <a:xfrm>
          <a:off x="9401175" y="5600700"/>
          <a:ext cx="1647825" cy="304800"/>
        </a:xfrm>
        <a:prstGeom prst="rect">
          <a:avLst/>
        </a:prstGeom>
        <a:gradFill rotWithShape="1">
          <a:gsLst>
            <a:gs pos="0">
              <a:srgbClr val="FFC927"/>
            </a:gs>
            <a:gs pos="69000">
              <a:srgbClr val="EBB800"/>
            </a:gs>
            <a:gs pos="100000">
              <a:srgbClr val="EBAE00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Gill Sans MT"/>
              <a:ea typeface="Gill Sans MT"/>
              <a:cs typeface="Gill Sans MT"/>
            </a:rPr>
            <a:t>Gerar Quadro</a:t>
          </a:r>
        </a:p>
      </xdr:txBody>
    </xdr:sp>
    <xdr:clientData/>
  </xdr:twoCellAnchor>
  <xdr:twoCellAnchor editAs="oneCell">
    <xdr:from>
      <xdr:col>14</xdr:col>
      <xdr:colOff>266700</xdr:colOff>
      <xdr:row>28</xdr:row>
      <xdr:rowOff>76200</xdr:rowOff>
    </xdr:from>
    <xdr:to>
      <xdr:col>15</xdr:col>
      <xdr:colOff>542925</xdr:colOff>
      <xdr:row>31</xdr:row>
      <xdr:rowOff>28575</xdr:rowOff>
    </xdr:to>
    <xdr:pic macro="[0]!Dado_Virtual_Convencional"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0100" y="5372100"/>
          <a:ext cx="866775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76200</xdr:colOff>
      <xdr:row>7</xdr:row>
      <xdr:rowOff>57150</xdr:rowOff>
    </xdr:from>
    <xdr:to>
      <xdr:col>16</xdr:col>
      <xdr:colOff>333375</xdr:colOff>
      <xdr:row>25</xdr:row>
      <xdr:rowOff>142875</xdr:rowOff>
    </xdr:to>
    <xdr:grpSp>
      <xdr:nvGrpSpPr>
        <xdr:cNvPr id="4" name="Setas"/>
        <xdr:cNvGrpSpPr>
          <a:grpSpLocks/>
        </xdr:cNvGrpSpPr>
      </xdr:nvGrpSpPr>
      <xdr:grpSpPr>
        <a:xfrm>
          <a:off x="3848100" y="1581150"/>
          <a:ext cx="5819775" cy="3171825"/>
          <a:chOff x="3338793" y="819150"/>
          <a:chExt cx="5101478" cy="2988049"/>
        </a:xfrm>
        <a:solidFill>
          <a:srgbClr val="FFFFFF"/>
        </a:solidFill>
      </xdr:grpSpPr>
      <xdr:sp>
        <xdr:nvSpPr>
          <xdr:cNvPr id="5" name="Seta para a direita 702"/>
          <xdr:cNvSpPr>
            <a:spLocks/>
          </xdr:cNvSpPr>
        </xdr:nvSpPr>
        <xdr:spPr>
          <a:xfrm>
            <a:off x="3338793" y="819150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Gill Sans MT"/>
                <a:ea typeface="Gill Sans MT"/>
                <a:cs typeface="Gill Sans MT"/>
              </a:rPr>
              <a:t/>
            </a:r>
          </a:p>
        </xdr:txBody>
      </xdr:sp>
      <xdr:sp>
        <xdr:nvSpPr>
          <xdr:cNvPr id="6" name="Seta para a direita 703"/>
          <xdr:cNvSpPr>
            <a:spLocks/>
          </xdr:cNvSpPr>
        </xdr:nvSpPr>
        <xdr:spPr>
          <a:xfrm>
            <a:off x="3338793" y="1144100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Gill Sans MT"/>
                <a:ea typeface="Gill Sans MT"/>
                <a:cs typeface="Gill Sans MT"/>
              </a:rPr>
              <a:t/>
            </a:r>
          </a:p>
        </xdr:txBody>
      </xdr:sp>
      <xdr:sp>
        <xdr:nvSpPr>
          <xdr:cNvPr id="7" name="Seta para a direita 704"/>
          <xdr:cNvSpPr>
            <a:spLocks/>
          </xdr:cNvSpPr>
        </xdr:nvSpPr>
        <xdr:spPr>
          <a:xfrm>
            <a:off x="3338793" y="1469051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Gill Sans MT"/>
                <a:ea typeface="Gill Sans MT"/>
                <a:cs typeface="Gill Sans MT"/>
              </a:rPr>
              <a:t/>
            </a:r>
          </a:p>
        </xdr:txBody>
      </xdr:sp>
      <xdr:sp>
        <xdr:nvSpPr>
          <xdr:cNvPr id="8" name="Seta para a direita 705"/>
          <xdr:cNvSpPr>
            <a:spLocks/>
          </xdr:cNvSpPr>
        </xdr:nvSpPr>
        <xdr:spPr>
          <a:xfrm>
            <a:off x="3338793" y="1794001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Gill Sans MT"/>
                <a:ea typeface="Gill Sans MT"/>
                <a:cs typeface="Gill Sans MT"/>
              </a:rPr>
              <a:t/>
            </a:r>
          </a:p>
        </xdr:txBody>
      </xdr:sp>
      <xdr:sp>
        <xdr:nvSpPr>
          <xdr:cNvPr id="9" name="Seta para a direita 706"/>
          <xdr:cNvSpPr>
            <a:spLocks/>
          </xdr:cNvSpPr>
        </xdr:nvSpPr>
        <xdr:spPr>
          <a:xfrm>
            <a:off x="3338793" y="2118951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Gill Sans MT"/>
                <a:ea typeface="Gill Sans MT"/>
                <a:cs typeface="Gill Sans MT"/>
              </a:rPr>
              <a:t/>
            </a:r>
          </a:p>
        </xdr:txBody>
      </xdr:sp>
      <xdr:sp>
        <xdr:nvSpPr>
          <xdr:cNvPr id="10" name="Seta para a direita 707"/>
          <xdr:cNvSpPr>
            <a:spLocks/>
          </xdr:cNvSpPr>
        </xdr:nvSpPr>
        <xdr:spPr>
          <a:xfrm>
            <a:off x="3338793" y="2443902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Gill Sans MT"/>
                <a:ea typeface="Gill Sans MT"/>
                <a:cs typeface="Gill Sans MT"/>
              </a:rPr>
              <a:t/>
            </a:r>
          </a:p>
        </xdr:txBody>
      </xdr:sp>
      <xdr:sp>
        <xdr:nvSpPr>
          <xdr:cNvPr id="11" name="Seta para a direita 708"/>
          <xdr:cNvSpPr>
            <a:spLocks/>
          </xdr:cNvSpPr>
        </xdr:nvSpPr>
        <xdr:spPr>
          <a:xfrm>
            <a:off x="3338793" y="2768852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Gill Sans MT"/>
                <a:ea typeface="Gill Sans MT"/>
                <a:cs typeface="Gill Sans MT"/>
              </a:rPr>
              <a:t/>
            </a:r>
          </a:p>
        </xdr:txBody>
      </xdr:sp>
      <xdr:sp>
        <xdr:nvSpPr>
          <xdr:cNvPr id="12" name="Seta para a direita 709"/>
          <xdr:cNvSpPr>
            <a:spLocks/>
          </xdr:cNvSpPr>
        </xdr:nvSpPr>
        <xdr:spPr>
          <a:xfrm>
            <a:off x="3338793" y="3093802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Gill Sans MT"/>
                <a:ea typeface="Gill Sans MT"/>
                <a:cs typeface="Gill Sans MT"/>
              </a:rPr>
              <a:t/>
            </a:r>
          </a:p>
        </xdr:txBody>
      </xdr:sp>
      <xdr:sp>
        <xdr:nvSpPr>
          <xdr:cNvPr id="13" name="Seta para a direita 710"/>
          <xdr:cNvSpPr>
            <a:spLocks/>
          </xdr:cNvSpPr>
        </xdr:nvSpPr>
        <xdr:spPr>
          <a:xfrm>
            <a:off x="3338793" y="3407547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Gill Sans MT"/>
                <a:ea typeface="Gill Sans MT"/>
                <a:cs typeface="Gill Sans MT"/>
              </a:rPr>
              <a:t/>
            </a:r>
          </a:p>
        </xdr:txBody>
      </xdr:sp>
      <xdr:sp>
        <xdr:nvSpPr>
          <xdr:cNvPr id="14" name="Seta para a direita 711"/>
          <xdr:cNvSpPr>
            <a:spLocks/>
          </xdr:cNvSpPr>
        </xdr:nvSpPr>
        <xdr:spPr>
          <a:xfrm>
            <a:off x="3338793" y="3721293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Gill Sans MT"/>
                <a:ea typeface="Gill Sans MT"/>
                <a:cs typeface="Gill Sans MT"/>
              </a:rPr>
              <a:t/>
            </a:r>
          </a:p>
        </xdr:txBody>
      </xdr:sp>
      <xdr:sp>
        <xdr:nvSpPr>
          <xdr:cNvPr id="15" name="Seta para a direita 712"/>
          <xdr:cNvSpPr>
            <a:spLocks/>
          </xdr:cNvSpPr>
        </xdr:nvSpPr>
        <xdr:spPr>
          <a:xfrm>
            <a:off x="5770923" y="819150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Gill Sans MT"/>
                <a:ea typeface="Gill Sans MT"/>
                <a:cs typeface="Gill Sans MT"/>
              </a:rPr>
              <a:t/>
            </a:r>
          </a:p>
        </xdr:txBody>
      </xdr:sp>
      <xdr:sp>
        <xdr:nvSpPr>
          <xdr:cNvPr id="16" name="Seta para a direita 713"/>
          <xdr:cNvSpPr>
            <a:spLocks/>
          </xdr:cNvSpPr>
        </xdr:nvSpPr>
        <xdr:spPr>
          <a:xfrm>
            <a:off x="5770923" y="1144100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Gill Sans MT"/>
                <a:ea typeface="Gill Sans MT"/>
                <a:cs typeface="Gill Sans MT"/>
              </a:rPr>
              <a:t/>
            </a:r>
          </a:p>
        </xdr:txBody>
      </xdr:sp>
      <xdr:sp>
        <xdr:nvSpPr>
          <xdr:cNvPr id="17" name="Seta para a direita 714"/>
          <xdr:cNvSpPr>
            <a:spLocks/>
          </xdr:cNvSpPr>
        </xdr:nvSpPr>
        <xdr:spPr>
          <a:xfrm>
            <a:off x="5770923" y="1469051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Gill Sans MT"/>
                <a:ea typeface="Gill Sans MT"/>
                <a:cs typeface="Gill Sans MT"/>
              </a:rPr>
              <a:t/>
            </a:r>
          </a:p>
        </xdr:txBody>
      </xdr:sp>
      <xdr:sp>
        <xdr:nvSpPr>
          <xdr:cNvPr id="18" name="Seta para a direita 715"/>
          <xdr:cNvSpPr>
            <a:spLocks/>
          </xdr:cNvSpPr>
        </xdr:nvSpPr>
        <xdr:spPr>
          <a:xfrm>
            <a:off x="5770923" y="1794001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Gill Sans MT"/>
                <a:ea typeface="Gill Sans MT"/>
                <a:cs typeface="Gill Sans MT"/>
              </a:rPr>
              <a:t/>
            </a:r>
          </a:p>
        </xdr:txBody>
      </xdr:sp>
      <xdr:sp>
        <xdr:nvSpPr>
          <xdr:cNvPr id="19" name="Seta para a direita 716"/>
          <xdr:cNvSpPr>
            <a:spLocks/>
          </xdr:cNvSpPr>
        </xdr:nvSpPr>
        <xdr:spPr>
          <a:xfrm>
            <a:off x="5770923" y="2118951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Gill Sans MT"/>
                <a:ea typeface="Gill Sans MT"/>
                <a:cs typeface="Gill Sans MT"/>
              </a:rPr>
              <a:t/>
            </a:r>
          </a:p>
        </xdr:txBody>
      </xdr:sp>
      <xdr:sp>
        <xdr:nvSpPr>
          <xdr:cNvPr id="20" name="Seta para a direita 717"/>
          <xdr:cNvSpPr>
            <a:spLocks/>
          </xdr:cNvSpPr>
        </xdr:nvSpPr>
        <xdr:spPr>
          <a:xfrm>
            <a:off x="5770923" y="2443902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Gill Sans MT"/>
                <a:ea typeface="Gill Sans MT"/>
                <a:cs typeface="Gill Sans MT"/>
              </a:rPr>
              <a:t/>
            </a:r>
          </a:p>
        </xdr:txBody>
      </xdr:sp>
      <xdr:sp>
        <xdr:nvSpPr>
          <xdr:cNvPr id="21" name="Seta para a direita 718"/>
          <xdr:cNvSpPr>
            <a:spLocks/>
          </xdr:cNvSpPr>
        </xdr:nvSpPr>
        <xdr:spPr>
          <a:xfrm>
            <a:off x="5770923" y="2768852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Gill Sans MT"/>
                <a:ea typeface="Gill Sans MT"/>
                <a:cs typeface="Gill Sans MT"/>
              </a:rPr>
              <a:t/>
            </a:r>
          </a:p>
        </xdr:txBody>
      </xdr:sp>
      <xdr:sp>
        <xdr:nvSpPr>
          <xdr:cNvPr id="22" name="Seta para a direita 719"/>
          <xdr:cNvSpPr>
            <a:spLocks/>
          </xdr:cNvSpPr>
        </xdr:nvSpPr>
        <xdr:spPr>
          <a:xfrm>
            <a:off x="5770923" y="3093802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Gill Sans MT"/>
                <a:ea typeface="Gill Sans MT"/>
                <a:cs typeface="Gill Sans MT"/>
              </a:rPr>
              <a:t/>
            </a:r>
          </a:p>
        </xdr:txBody>
      </xdr:sp>
      <xdr:sp>
        <xdr:nvSpPr>
          <xdr:cNvPr id="23" name="Seta para a direita 720"/>
          <xdr:cNvSpPr>
            <a:spLocks/>
          </xdr:cNvSpPr>
        </xdr:nvSpPr>
        <xdr:spPr>
          <a:xfrm>
            <a:off x="5770923" y="3407547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Gill Sans MT"/>
                <a:ea typeface="Gill Sans MT"/>
                <a:cs typeface="Gill Sans MT"/>
              </a:rPr>
              <a:t/>
            </a:r>
          </a:p>
        </xdr:txBody>
      </xdr:sp>
      <xdr:sp>
        <xdr:nvSpPr>
          <xdr:cNvPr id="24" name="Seta para a direita 721"/>
          <xdr:cNvSpPr>
            <a:spLocks/>
          </xdr:cNvSpPr>
        </xdr:nvSpPr>
        <xdr:spPr>
          <a:xfrm>
            <a:off x="5770923" y="3721293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Gill Sans MT"/>
                <a:ea typeface="Gill Sans MT"/>
                <a:cs typeface="Gill Sans MT"/>
              </a:rPr>
              <a:t/>
            </a:r>
          </a:p>
        </xdr:txBody>
      </xdr:sp>
      <xdr:sp>
        <xdr:nvSpPr>
          <xdr:cNvPr id="25" name="Seta para a direita 722"/>
          <xdr:cNvSpPr>
            <a:spLocks/>
          </xdr:cNvSpPr>
        </xdr:nvSpPr>
        <xdr:spPr>
          <a:xfrm>
            <a:off x="8201777" y="819150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Gill Sans MT"/>
                <a:ea typeface="Gill Sans MT"/>
                <a:cs typeface="Gill Sans MT"/>
              </a:rPr>
              <a:t/>
            </a:r>
          </a:p>
        </xdr:txBody>
      </xdr:sp>
      <xdr:sp>
        <xdr:nvSpPr>
          <xdr:cNvPr id="26" name="Seta para a direita 723"/>
          <xdr:cNvSpPr>
            <a:spLocks/>
          </xdr:cNvSpPr>
        </xdr:nvSpPr>
        <xdr:spPr>
          <a:xfrm>
            <a:off x="8201777" y="1144100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Gill Sans MT"/>
                <a:ea typeface="Gill Sans MT"/>
                <a:cs typeface="Gill Sans MT"/>
              </a:rPr>
              <a:t/>
            </a:r>
          </a:p>
        </xdr:txBody>
      </xdr:sp>
      <xdr:sp>
        <xdr:nvSpPr>
          <xdr:cNvPr id="27" name="Seta para a direita 724"/>
          <xdr:cNvSpPr>
            <a:spLocks/>
          </xdr:cNvSpPr>
        </xdr:nvSpPr>
        <xdr:spPr>
          <a:xfrm>
            <a:off x="8201777" y="1469051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Gill Sans MT"/>
                <a:ea typeface="Gill Sans MT"/>
                <a:cs typeface="Gill Sans MT"/>
              </a:rPr>
              <a:t/>
            </a:r>
          </a:p>
        </xdr:txBody>
      </xdr:sp>
      <xdr:sp>
        <xdr:nvSpPr>
          <xdr:cNvPr id="28" name="Seta para a direita 725"/>
          <xdr:cNvSpPr>
            <a:spLocks/>
          </xdr:cNvSpPr>
        </xdr:nvSpPr>
        <xdr:spPr>
          <a:xfrm>
            <a:off x="8201777" y="1794001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Gill Sans MT"/>
                <a:ea typeface="Gill Sans MT"/>
                <a:cs typeface="Gill Sans MT"/>
              </a:rPr>
              <a:t/>
            </a:r>
          </a:p>
        </xdr:txBody>
      </xdr:sp>
      <xdr:sp>
        <xdr:nvSpPr>
          <xdr:cNvPr id="29" name="Seta para a direita 726"/>
          <xdr:cNvSpPr>
            <a:spLocks/>
          </xdr:cNvSpPr>
        </xdr:nvSpPr>
        <xdr:spPr>
          <a:xfrm>
            <a:off x="8201777" y="2118951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Gill Sans MT"/>
                <a:ea typeface="Gill Sans MT"/>
                <a:cs typeface="Gill Sans MT"/>
              </a:rPr>
              <a:t/>
            </a:r>
          </a:p>
        </xdr:txBody>
      </xdr:sp>
      <xdr:sp>
        <xdr:nvSpPr>
          <xdr:cNvPr id="30" name="Seta para a direita 727"/>
          <xdr:cNvSpPr>
            <a:spLocks/>
          </xdr:cNvSpPr>
        </xdr:nvSpPr>
        <xdr:spPr>
          <a:xfrm>
            <a:off x="8201777" y="2443902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Gill Sans MT"/>
                <a:ea typeface="Gill Sans MT"/>
                <a:cs typeface="Gill Sans MT"/>
              </a:rPr>
              <a:t/>
            </a:r>
          </a:p>
        </xdr:txBody>
      </xdr:sp>
      <xdr:sp>
        <xdr:nvSpPr>
          <xdr:cNvPr id="31" name="Seta para a direita 728"/>
          <xdr:cNvSpPr>
            <a:spLocks/>
          </xdr:cNvSpPr>
        </xdr:nvSpPr>
        <xdr:spPr>
          <a:xfrm>
            <a:off x="8201777" y="2768852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Gill Sans MT"/>
                <a:ea typeface="Gill Sans MT"/>
                <a:cs typeface="Gill Sans MT"/>
              </a:rPr>
              <a:t/>
            </a:r>
          </a:p>
        </xdr:txBody>
      </xdr:sp>
      <xdr:sp>
        <xdr:nvSpPr>
          <xdr:cNvPr id="32" name="Seta para a direita 729"/>
          <xdr:cNvSpPr>
            <a:spLocks/>
          </xdr:cNvSpPr>
        </xdr:nvSpPr>
        <xdr:spPr>
          <a:xfrm>
            <a:off x="8201777" y="3093802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Gill Sans MT"/>
                <a:ea typeface="Gill Sans MT"/>
                <a:cs typeface="Gill Sans MT"/>
              </a:rPr>
              <a:t/>
            </a:r>
          </a:p>
        </xdr:txBody>
      </xdr:sp>
      <xdr:sp>
        <xdr:nvSpPr>
          <xdr:cNvPr id="33" name="Seta para a direita 730"/>
          <xdr:cNvSpPr>
            <a:spLocks/>
          </xdr:cNvSpPr>
        </xdr:nvSpPr>
        <xdr:spPr>
          <a:xfrm>
            <a:off x="8201777" y="3407547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Gill Sans MT"/>
                <a:ea typeface="Gill Sans MT"/>
                <a:cs typeface="Gill Sans MT"/>
              </a:rPr>
              <a:t/>
            </a:r>
          </a:p>
        </xdr:txBody>
      </xdr:sp>
      <xdr:sp>
        <xdr:nvSpPr>
          <xdr:cNvPr id="34" name="Seta para a direita 731"/>
          <xdr:cNvSpPr>
            <a:spLocks/>
          </xdr:cNvSpPr>
        </xdr:nvSpPr>
        <xdr:spPr>
          <a:xfrm>
            <a:off x="8201777" y="3721293"/>
            <a:ext cx="238494" cy="85906"/>
          </a:xfrm>
          <a:prstGeom prst="rightArrow">
            <a:avLst>
              <a:gd name="adj" fmla="val 31999"/>
            </a:avLst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u="none" baseline="0">
                <a:latin typeface="Gill Sans MT"/>
                <a:ea typeface="Gill Sans MT"/>
                <a:cs typeface="Gill Sans MT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285750</xdr:colOff>
      <xdr:row>3</xdr:row>
      <xdr:rowOff>0</xdr:rowOff>
    </xdr:to>
    <xdr:sp>
      <xdr:nvSpPr>
        <xdr:cNvPr id="35" name="Seta: para a Esquerda 35"/>
        <xdr:cNvSpPr>
          <a:spLocks/>
        </xdr:cNvSpPr>
      </xdr:nvSpPr>
      <xdr:spPr>
        <a:xfrm>
          <a:off x="0" y="0"/>
          <a:ext cx="1695450" cy="723900"/>
        </a:xfrm>
        <a:prstGeom prst="leftArrow">
          <a:avLst>
            <a:gd name="adj" fmla="val -27115"/>
          </a:avLst>
        </a:prstGeom>
        <a:solidFill>
          <a:srgbClr val="4472C4"/>
        </a:solidFill>
        <a:ln w="15875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200025</xdr:rowOff>
    </xdr:from>
    <xdr:to>
      <xdr:col>2</xdr:col>
      <xdr:colOff>247650</xdr:colOff>
      <xdr:row>2</xdr:row>
      <xdr:rowOff>28575</xdr:rowOff>
    </xdr:to>
    <xdr:sp>
      <xdr:nvSpPr>
        <xdr:cNvPr id="36" name="CaixaDeTexto 36">
          <a:hlinkClick r:id="rId2"/>
        </xdr:cNvPr>
        <xdr:cNvSpPr txBox="1">
          <a:spLocks noChangeArrowheads="1"/>
        </xdr:cNvSpPr>
      </xdr:nvSpPr>
      <xdr:spPr>
        <a:xfrm>
          <a:off x="304800" y="200025"/>
          <a:ext cx="1352550" cy="2857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342900</xdr:colOff>
      <xdr:row>3</xdr:row>
      <xdr:rowOff>123825</xdr:rowOff>
    </xdr:to>
    <xdr:sp>
      <xdr:nvSpPr>
        <xdr:cNvPr id="1" name="Seta: para a Esquerda 1"/>
        <xdr:cNvSpPr>
          <a:spLocks/>
        </xdr:cNvSpPr>
      </xdr:nvSpPr>
      <xdr:spPr>
        <a:xfrm>
          <a:off x="0" y="219075"/>
          <a:ext cx="1695450" cy="685800"/>
        </a:xfrm>
        <a:prstGeom prst="leftArrow">
          <a:avLst>
            <a:gd name="adj" fmla="val -27115"/>
          </a:avLst>
        </a:prstGeom>
        <a:solidFill>
          <a:srgbClr val="4472C4"/>
        </a:solidFill>
        <a:ln w="15875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0</xdr:col>
      <xdr:colOff>304800</xdr:colOff>
      <xdr:row>1</xdr:row>
      <xdr:rowOff>200025</xdr:rowOff>
    </xdr:from>
    <xdr:to>
      <xdr:col>2</xdr:col>
      <xdr:colOff>304800</xdr:colOff>
      <xdr:row>2</xdr:row>
      <xdr:rowOff>142875</xdr:rowOff>
    </xdr:to>
    <xdr:sp>
      <xdr:nvSpPr>
        <xdr:cNvPr id="2" name="CaixaDeTexto 2">
          <a:hlinkClick r:id="rId1"/>
        </xdr:cNvPr>
        <xdr:cNvSpPr txBox="1">
          <a:spLocks noChangeArrowheads="1"/>
        </xdr:cNvSpPr>
      </xdr:nvSpPr>
      <xdr:spPr>
        <a:xfrm>
          <a:off x="304800" y="419100"/>
          <a:ext cx="1352550" cy="2857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342900</xdr:colOff>
      <xdr:row>3</xdr:row>
      <xdr:rowOff>114300</xdr:rowOff>
    </xdr:to>
    <xdr:sp>
      <xdr:nvSpPr>
        <xdr:cNvPr id="1" name="Seta: para a Esquerda 1"/>
        <xdr:cNvSpPr>
          <a:spLocks/>
        </xdr:cNvSpPr>
      </xdr:nvSpPr>
      <xdr:spPr>
        <a:xfrm>
          <a:off x="0" y="219075"/>
          <a:ext cx="1695450" cy="685800"/>
        </a:xfrm>
        <a:prstGeom prst="leftArrow">
          <a:avLst>
            <a:gd name="adj" fmla="val -27115"/>
          </a:avLst>
        </a:prstGeom>
        <a:solidFill>
          <a:srgbClr val="4472C4"/>
        </a:solidFill>
        <a:ln w="15875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0</xdr:col>
      <xdr:colOff>304800</xdr:colOff>
      <xdr:row>1</xdr:row>
      <xdr:rowOff>200025</xdr:rowOff>
    </xdr:from>
    <xdr:to>
      <xdr:col>2</xdr:col>
      <xdr:colOff>304800</xdr:colOff>
      <xdr:row>2</xdr:row>
      <xdr:rowOff>142875</xdr:rowOff>
    </xdr:to>
    <xdr:sp>
      <xdr:nvSpPr>
        <xdr:cNvPr id="2" name="CaixaDeTexto 2">
          <a:hlinkClick r:id="rId1"/>
        </xdr:cNvPr>
        <xdr:cNvSpPr txBox="1">
          <a:spLocks noChangeArrowheads="1"/>
        </xdr:cNvSpPr>
      </xdr:nvSpPr>
      <xdr:spPr>
        <a:xfrm>
          <a:off x="304800" y="419100"/>
          <a:ext cx="1352550" cy="2857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342900</xdr:colOff>
      <xdr:row>2</xdr:row>
      <xdr:rowOff>114300</xdr:rowOff>
    </xdr:to>
    <xdr:sp>
      <xdr:nvSpPr>
        <xdr:cNvPr id="1" name="Seta: para a Esquerda 1"/>
        <xdr:cNvSpPr>
          <a:spLocks/>
        </xdr:cNvSpPr>
      </xdr:nvSpPr>
      <xdr:spPr>
        <a:xfrm>
          <a:off x="0" y="0"/>
          <a:ext cx="1695450" cy="676275"/>
        </a:xfrm>
        <a:prstGeom prst="leftArrow">
          <a:avLst>
            <a:gd name="adj" fmla="val -27115"/>
          </a:avLst>
        </a:prstGeom>
        <a:solidFill>
          <a:srgbClr val="4472C4"/>
        </a:solidFill>
        <a:ln w="15875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ill Sans MT"/>
              <a:ea typeface="Gill Sans MT"/>
              <a:cs typeface="Gill Sans MT"/>
            </a:rPr>
            <a:t/>
          </a:r>
        </a:p>
      </xdr:txBody>
    </xdr:sp>
    <xdr:clientData/>
  </xdr:twoCellAnchor>
  <xdr:twoCellAnchor>
    <xdr:from>
      <xdr:col>0</xdr:col>
      <xdr:colOff>285750</xdr:colOff>
      <xdr:row>0</xdr:row>
      <xdr:rowOff>200025</xdr:rowOff>
    </xdr:from>
    <xdr:to>
      <xdr:col>2</xdr:col>
      <xdr:colOff>285750</xdr:colOff>
      <xdr:row>1</xdr:row>
      <xdr:rowOff>257175</xdr:rowOff>
    </xdr:to>
    <xdr:sp>
      <xdr:nvSpPr>
        <xdr:cNvPr id="2" name="CaixaDeTexto 2">
          <a:hlinkClick r:id="rId1"/>
        </xdr:cNvPr>
        <xdr:cNvSpPr txBox="1">
          <a:spLocks noChangeArrowheads="1"/>
        </xdr:cNvSpPr>
      </xdr:nvSpPr>
      <xdr:spPr>
        <a:xfrm>
          <a:off x="285750" y="200025"/>
          <a:ext cx="1352550" cy="27622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22:M23"/>
  <sheetViews>
    <sheetView tabSelected="1" zoomScale="90" zoomScaleNormal="90" zoomScalePageLayoutView="0" workbookViewId="0" topLeftCell="A1">
      <selection activeCell="A1" sqref="A1"/>
    </sheetView>
  </sheetViews>
  <sheetFormatPr defaultColWidth="8.75390625" defaultRowHeight="17.25"/>
  <cols>
    <col min="1" max="16384" width="8.75390625" style="40" customWidth="1"/>
  </cols>
  <sheetData>
    <row r="22" ht="14.25">
      <c r="M22"/>
    </row>
    <row r="23" ht="18">
      <c r="M23" s="41"/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9"/>
  <sheetViews>
    <sheetView zoomScalePageLayoutView="0" workbookViewId="0" topLeftCell="A1">
      <selection activeCell="A1" sqref="A1"/>
    </sheetView>
  </sheetViews>
  <sheetFormatPr defaultColWidth="9.00390625" defaultRowHeight="17.25"/>
  <cols>
    <col min="1" max="16384" width="8.875" style="40" customWidth="1"/>
  </cols>
  <sheetData>
    <row r="1" spans="7:10" ht="27">
      <c r="G1" s="43" t="s">
        <v>42</v>
      </c>
      <c r="H1" s="43"/>
      <c r="I1" s="43"/>
      <c r="J1" s="43"/>
    </row>
    <row r="4" spans="2:5" ht="18">
      <c r="B4" s="42" t="s">
        <v>31</v>
      </c>
      <c r="C4" s="42"/>
      <c r="D4" s="42"/>
      <c r="E4" s="42"/>
    </row>
    <row r="5" spans="2:5" ht="18">
      <c r="B5" s="42"/>
      <c r="C5" s="42"/>
      <c r="D5" s="42"/>
      <c r="E5" s="42"/>
    </row>
    <row r="6" spans="2:5" ht="18">
      <c r="B6" s="42" t="s">
        <v>32</v>
      </c>
      <c r="C6" s="42"/>
      <c r="D6" s="42"/>
      <c r="E6" s="42"/>
    </row>
    <row r="7" spans="2:5" ht="18">
      <c r="B7" s="42"/>
      <c r="C7" s="42"/>
      <c r="D7" s="42"/>
      <c r="E7" s="42"/>
    </row>
    <row r="8" spans="2:5" ht="18">
      <c r="B8" s="42" t="s">
        <v>33</v>
      </c>
      <c r="C8" s="42"/>
      <c r="D8" s="42"/>
      <c r="E8" s="42"/>
    </row>
    <row r="9" spans="2:5" ht="18">
      <c r="B9" s="42" t="s">
        <v>34</v>
      </c>
      <c r="C9" s="42"/>
      <c r="D9" s="42"/>
      <c r="E9" s="42"/>
    </row>
    <row r="10" spans="2:5" ht="18">
      <c r="B10" s="42" t="s">
        <v>35</v>
      </c>
      <c r="C10" s="42"/>
      <c r="D10" s="42"/>
      <c r="E10" s="42"/>
    </row>
    <row r="11" spans="2:5" ht="18">
      <c r="B11" s="42"/>
      <c r="C11" s="42"/>
      <c r="D11" s="42"/>
      <c r="E11" s="42"/>
    </row>
    <row r="12" spans="2:5" ht="18">
      <c r="B12" s="42" t="s">
        <v>36</v>
      </c>
      <c r="C12" s="42"/>
      <c r="D12" s="42"/>
      <c r="E12" s="42"/>
    </row>
    <row r="13" spans="2:5" ht="18">
      <c r="B13" s="42" t="s">
        <v>37</v>
      </c>
      <c r="C13" s="42"/>
      <c r="D13" s="42"/>
      <c r="E13" s="42"/>
    </row>
    <row r="14" spans="2:5" ht="18">
      <c r="B14" s="42"/>
      <c r="C14" s="42"/>
      <c r="D14" s="42"/>
      <c r="E14" s="42"/>
    </row>
    <row r="15" spans="2:5" ht="18">
      <c r="B15" s="42" t="s">
        <v>38</v>
      </c>
      <c r="C15" s="42"/>
      <c r="D15" s="42"/>
      <c r="E15" s="42"/>
    </row>
    <row r="16" spans="2:5" ht="18">
      <c r="B16" s="42" t="s">
        <v>39</v>
      </c>
      <c r="C16" s="42"/>
      <c r="D16" s="42"/>
      <c r="E16" s="42"/>
    </row>
    <row r="17" spans="2:5" ht="18">
      <c r="B17" s="42"/>
      <c r="C17" s="42"/>
      <c r="D17" s="42"/>
      <c r="E17" s="42"/>
    </row>
    <row r="18" spans="2:5" ht="18">
      <c r="B18" s="42" t="s">
        <v>40</v>
      </c>
      <c r="C18" s="42"/>
      <c r="D18" s="42"/>
      <c r="E18" s="42"/>
    </row>
    <row r="19" spans="2:5" ht="18">
      <c r="B19" s="42" t="s">
        <v>41</v>
      </c>
      <c r="C19" s="42"/>
      <c r="D19" s="42"/>
      <c r="E19" s="42"/>
    </row>
  </sheetData>
  <sheetProtection/>
  <mergeCells count="1">
    <mergeCell ref="G1:J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K31"/>
  <sheetViews>
    <sheetView zoomScalePageLayoutView="0" workbookViewId="0" topLeftCell="A1">
      <selection activeCell="A1" sqref="A1"/>
    </sheetView>
  </sheetViews>
  <sheetFormatPr defaultColWidth="9.00390625" defaultRowHeight="17.25"/>
  <cols>
    <col min="1" max="16384" width="8.875" style="40" customWidth="1"/>
  </cols>
  <sheetData>
    <row r="1" spans="8:11" ht="27">
      <c r="H1" s="43" t="s">
        <v>43</v>
      </c>
      <c r="I1" s="43"/>
      <c r="J1" s="43"/>
      <c r="K1" s="43"/>
    </row>
    <row r="16" ht="18">
      <c r="D16" s="42" t="s">
        <v>44</v>
      </c>
    </row>
    <row r="17" ht="18">
      <c r="D17" s="42"/>
    </row>
    <row r="18" ht="18">
      <c r="D18" s="42" t="s">
        <v>45</v>
      </c>
    </row>
    <row r="19" ht="18">
      <c r="D19" s="42" t="s">
        <v>46</v>
      </c>
    </row>
    <row r="20" ht="18">
      <c r="D20" s="42"/>
    </row>
    <row r="21" ht="18">
      <c r="D21" s="42" t="s">
        <v>78</v>
      </c>
    </row>
    <row r="22" ht="18">
      <c r="D22" s="42"/>
    </row>
    <row r="23" ht="18">
      <c r="D23" s="42" t="s">
        <v>47</v>
      </c>
    </row>
    <row r="24" ht="18">
      <c r="D24" s="42" t="s">
        <v>48</v>
      </c>
    </row>
    <row r="25" ht="18">
      <c r="D25" s="42"/>
    </row>
    <row r="26" ht="18">
      <c r="D26" s="42" t="s">
        <v>49</v>
      </c>
    </row>
    <row r="27" ht="18">
      <c r="D27" s="42" t="s">
        <v>50</v>
      </c>
    </row>
    <row r="29" ht="18">
      <c r="D29" s="42" t="s">
        <v>51</v>
      </c>
    </row>
    <row r="30" ht="18">
      <c r="D30" s="42" t="s">
        <v>52</v>
      </c>
    </row>
    <row r="31" ht="18">
      <c r="D31" s="42" t="s">
        <v>53</v>
      </c>
    </row>
  </sheetData>
  <sheetProtection/>
  <mergeCells count="1">
    <mergeCell ref="H1:K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2"/>
  <dimension ref="A1:W31"/>
  <sheetViews>
    <sheetView showGridLines="0" zoomScale="85" zoomScaleNormal="85" zoomScalePageLayoutView="0" workbookViewId="0" topLeftCell="A1">
      <selection activeCell="B2" sqref="B2"/>
    </sheetView>
  </sheetViews>
  <sheetFormatPr defaultColWidth="9.25390625" defaultRowHeight="17.25"/>
  <cols>
    <col min="1" max="2" width="9.25390625" style="1" customWidth="1"/>
    <col min="3" max="6" width="7.75390625" style="1" customWidth="1"/>
    <col min="7" max="7" width="5.50390625" style="1" customWidth="1"/>
    <col min="8" max="11" width="7.75390625" style="1" customWidth="1"/>
    <col min="12" max="12" width="5.50390625" style="1" customWidth="1"/>
    <col min="13" max="17" width="7.75390625" style="1" customWidth="1"/>
    <col min="18" max="18" width="5.50390625" style="1" customWidth="1"/>
    <col min="19" max="20" width="7.75390625" style="1" customWidth="1"/>
    <col min="21" max="21" width="3.25390625" style="1" customWidth="1"/>
    <col min="22" max="22" width="6.25390625" style="1" customWidth="1"/>
    <col min="23" max="23" width="58.25390625" style="1" customWidth="1"/>
    <col min="24" max="16384" width="9.25390625" style="1" customWidth="1"/>
  </cols>
  <sheetData>
    <row r="1" ht="18" thickBot="1">
      <c r="A1" s="1">
        <v>4</v>
      </c>
    </row>
    <row r="2" spans="2:20" ht="18" thickBot="1">
      <c r="B2" s="18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2:20" ht="21">
      <c r="B3" s="10"/>
      <c r="C3" s="19" t="s">
        <v>0</v>
      </c>
      <c r="D3" s="19" t="s">
        <v>4</v>
      </c>
      <c r="E3" s="19" t="s">
        <v>25</v>
      </c>
      <c r="F3" s="19" t="s">
        <v>5</v>
      </c>
      <c r="G3" s="19"/>
      <c r="H3" s="19" t="s">
        <v>1</v>
      </c>
      <c r="I3" s="19" t="s">
        <v>6</v>
      </c>
      <c r="J3" s="19" t="s">
        <v>26</v>
      </c>
      <c r="K3" s="19" t="s">
        <v>7</v>
      </c>
      <c r="L3" s="19"/>
      <c r="M3" s="19" t="s">
        <v>2</v>
      </c>
      <c r="N3" s="19" t="s">
        <v>8</v>
      </c>
      <c r="O3" s="19" t="s">
        <v>27</v>
      </c>
      <c r="P3" s="19" t="s">
        <v>9</v>
      </c>
      <c r="Q3" s="19"/>
      <c r="R3" s="19" t="s">
        <v>10</v>
      </c>
      <c r="S3" s="21" t="s">
        <v>11</v>
      </c>
      <c r="T3" s="20" t="s">
        <v>12</v>
      </c>
    </row>
    <row r="4" spans="2:20" ht="18" thickBot="1">
      <c r="B4" s="1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</row>
    <row r="5" spans="2:20" s="26" customFormat="1" ht="18" thickBot="1">
      <c r="B5" s="10">
        <v>1</v>
      </c>
      <c r="C5" s="12">
        <v>3</v>
      </c>
      <c r="D5" s="22">
        <v>3</v>
      </c>
      <c r="E5" s="22"/>
      <c r="F5" s="12">
        <f>IF(D5-E5&lt;0,0,D5-E5)</f>
        <v>3</v>
      </c>
      <c r="G5" s="6"/>
      <c r="H5" s="12">
        <f>IF(E5="","",IF(E5&gt;D5,D5,E5))</f>
      </c>
      <c r="I5" s="23">
        <f>H5</f>
      </c>
      <c r="J5" s="23"/>
      <c r="K5" s="12">
        <f>IF(J5="","",IF(I5-J5&lt;0,0,I5-J5))</f>
      </c>
      <c r="L5" s="6"/>
      <c r="M5" s="12">
        <f>IF(J5="","",IF(J5&gt;I5,I5,J5))</f>
      </c>
      <c r="N5" s="24">
        <f>M5</f>
      </c>
      <c r="O5" s="24"/>
      <c r="P5" s="12">
        <f>IF(O5="","",IF(N5-O5&lt;0,0,N5-O5))</f>
      </c>
      <c r="Q5" s="6"/>
      <c r="R5" s="12">
        <f>IF(N5&lt;O5,N5,O5)</f>
        <v>0</v>
      </c>
      <c r="S5" s="12">
        <f>R5</f>
        <v>0</v>
      </c>
      <c r="T5" s="12">
        <f>SUM(F5,K5,P5)</f>
        <v>3</v>
      </c>
    </row>
    <row r="6" spans="2:23" s="26" customFormat="1" ht="18" thickBot="1">
      <c r="B6" s="1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  <c r="W6" s="26">
        <v>6</v>
      </c>
    </row>
    <row r="7" spans="2:20" s="26" customFormat="1" ht="9" customHeight="1" thickBot="1">
      <c r="B7" s="10">
        <v>2</v>
      </c>
      <c r="C7" s="12">
        <f>IF(O5="","",3)</f>
      </c>
      <c r="D7" s="22">
        <f>_xlfn.IFERROR(F5+C7,"")</f>
      </c>
      <c r="E7" s="22"/>
      <c r="F7" s="12">
        <f>IF(E7="","",IF(D7-E7&lt;0,0,D7-E7))</f>
      </c>
      <c r="G7" s="6"/>
      <c r="H7" s="12">
        <f>IF(E7="","",IF(E7&gt;D7,D7,E7))</f>
      </c>
      <c r="I7" s="23">
        <f>_xlfn.IFERROR(K5+H7,"")</f>
      </c>
      <c r="J7" s="23"/>
      <c r="K7" s="12">
        <f>IF(J7="","",IF(I7-J7&lt;0,0,I7-J7))</f>
      </c>
      <c r="L7" s="6"/>
      <c r="M7" s="12">
        <f>IF(J7="","",IF(J7&gt;I7,I7,J7))</f>
      </c>
      <c r="N7" s="24">
        <f>_xlfn.IFERROR(P5+M7,"")</f>
      </c>
      <c r="O7" s="24"/>
      <c r="P7" s="12">
        <f>IF(O7="","",IF(N7-O7&lt;0,0,N7-O7))</f>
      </c>
      <c r="Q7" s="6"/>
      <c r="R7" s="12">
        <f>IF(N7&lt;O7,N7,O7)</f>
        <v>0</v>
      </c>
      <c r="S7" s="12">
        <f>R7+S5</f>
        <v>0</v>
      </c>
      <c r="T7" s="12">
        <f>SUM(F7,K7,P7)</f>
        <v>0</v>
      </c>
    </row>
    <row r="8" spans="2:20" s="26" customFormat="1" ht="18" thickBot="1">
      <c r="B8" s="10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</row>
    <row r="9" spans="2:20" s="26" customFormat="1" ht="9" customHeight="1" thickBot="1">
      <c r="B9" s="10">
        <v>3</v>
      </c>
      <c r="C9" s="12">
        <f>IF(O7="","",3)</f>
      </c>
      <c r="D9" s="22">
        <f>_xlfn.IFERROR(F7+C9,"")</f>
      </c>
      <c r="E9" s="22"/>
      <c r="F9" s="12">
        <f>IF(E9="","",IF(D9-E9&lt;0,0,D9-E9))</f>
      </c>
      <c r="G9" s="6"/>
      <c r="H9" s="12">
        <f>IF(E9="","",IF(E9&gt;D9,D9,E9))</f>
      </c>
      <c r="I9" s="23">
        <f>_xlfn.IFERROR(K7+H9,"")</f>
      </c>
      <c r="J9" s="23"/>
      <c r="K9" s="12">
        <f>IF(J9="","",IF(I9-J9&lt;0,0,I9-J9))</f>
      </c>
      <c r="L9" s="6"/>
      <c r="M9" s="12">
        <f>IF(J9="","",IF(J9&gt;I9,I9,J9))</f>
      </c>
      <c r="N9" s="24">
        <f>_xlfn.IFERROR(P7+M9,"")</f>
      </c>
      <c r="O9" s="24"/>
      <c r="P9" s="12">
        <f>IF(O9="","",IF(N9-O9&lt;0,0,N9-O9))</f>
      </c>
      <c r="Q9" s="6"/>
      <c r="R9" s="12">
        <f>IF(N9&lt;O9,N9,O9)</f>
        <v>0</v>
      </c>
      <c r="S9" s="12">
        <f>R9+S7</f>
        <v>0</v>
      </c>
      <c r="T9" s="12">
        <f>SUM(F9,K9,P9)</f>
        <v>0</v>
      </c>
    </row>
    <row r="10" spans="2:20" s="26" customFormat="1" ht="18" thickBot="1">
      <c r="B10" s="1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7"/>
    </row>
    <row r="11" spans="2:20" s="26" customFormat="1" ht="9" customHeight="1" thickBot="1">
      <c r="B11" s="10">
        <v>4</v>
      </c>
      <c r="C11" s="12">
        <f>IF(O9="","",3)</f>
      </c>
      <c r="D11" s="22">
        <f>_xlfn.IFERROR(F9+C11,"")</f>
      </c>
      <c r="E11" s="22"/>
      <c r="F11" s="12">
        <f>IF(E11="","",IF(D11-E11&lt;0,0,D11-E11))</f>
      </c>
      <c r="G11" s="6"/>
      <c r="H11" s="12">
        <f>IF(E11="","",IF(E11&gt;D11,D11,E11))</f>
      </c>
      <c r="I11" s="23">
        <f>_xlfn.IFERROR(K9+H11,"")</f>
      </c>
      <c r="J11" s="23"/>
      <c r="K11" s="12">
        <f>IF(J11="","",IF(I11-J11&lt;0,0,I11-J11))</f>
      </c>
      <c r="L11" s="6"/>
      <c r="M11" s="12">
        <f>IF(J11="","",IF(J11&gt;I11,I11,J11))</f>
      </c>
      <c r="N11" s="24">
        <f>_xlfn.IFERROR(P9+M11,"")</f>
      </c>
      <c r="O11" s="24"/>
      <c r="P11" s="12">
        <f>IF(O11="","",IF(N11-O11&lt;0,0,N11-O11))</f>
      </c>
      <c r="Q11" s="6"/>
      <c r="R11" s="12">
        <f>IF(N11&lt;O11,N11,O11)</f>
        <v>0</v>
      </c>
      <c r="S11" s="12">
        <f>R11+S9</f>
        <v>0</v>
      </c>
      <c r="T11" s="12">
        <f>SUM(F11,K11,P11)</f>
        <v>0</v>
      </c>
    </row>
    <row r="12" spans="2:20" s="26" customFormat="1" ht="18" thickBot="1">
      <c r="B12" s="10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"/>
    </row>
    <row r="13" spans="2:20" s="26" customFormat="1" ht="9" customHeight="1" thickBot="1">
      <c r="B13" s="10">
        <v>5</v>
      </c>
      <c r="C13" s="12">
        <f>IF(O11="","",3)</f>
      </c>
      <c r="D13" s="22">
        <f>_xlfn.IFERROR(F11+C13,"")</f>
      </c>
      <c r="E13" s="22"/>
      <c r="F13" s="12">
        <f>IF(E13="","",IF(D13-E13&lt;0,0,D13-E13))</f>
      </c>
      <c r="G13" s="6"/>
      <c r="H13" s="12">
        <f>IF(E13="","",IF(E13&gt;D13,D13,E13))</f>
      </c>
      <c r="I13" s="23">
        <f>_xlfn.IFERROR(K11+H13,"")</f>
      </c>
      <c r="J13" s="23"/>
      <c r="K13" s="12">
        <f>IF(J13="","",IF(I13-J13&lt;0,0,I13-J13))</f>
      </c>
      <c r="L13" s="6"/>
      <c r="M13" s="12">
        <f>IF(J13="","",IF(J13&gt;I13,I13,J13))</f>
      </c>
      <c r="N13" s="24">
        <f>_xlfn.IFERROR(P11+M13,"")</f>
      </c>
      <c r="O13" s="24"/>
      <c r="P13" s="12">
        <f>IF(O13="","",IF(N13-O13&lt;0,0,N13-O13))</f>
      </c>
      <c r="Q13" s="6"/>
      <c r="R13" s="12">
        <f>IF(N13&lt;O13,N13,O13)</f>
        <v>0</v>
      </c>
      <c r="S13" s="12">
        <f>R13+S11</f>
        <v>0</v>
      </c>
      <c r="T13" s="12">
        <f>SUM(F13,K13,P13)</f>
        <v>0</v>
      </c>
    </row>
    <row r="14" spans="2:20" s="26" customFormat="1" ht="18" thickBot="1">
      <c r="B14" s="10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/>
    </row>
    <row r="15" spans="2:20" s="26" customFormat="1" ht="9" customHeight="1" thickBot="1">
      <c r="B15" s="10">
        <v>6</v>
      </c>
      <c r="C15" s="12">
        <f>IF(O13="","",3)</f>
      </c>
      <c r="D15" s="22">
        <f>_xlfn.IFERROR(F13+C15,"")</f>
      </c>
      <c r="E15" s="22"/>
      <c r="F15" s="12">
        <f>IF(E15="","",IF(D15-E15&lt;0,0,D15-E15))</f>
      </c>
      <c r="G15" s="6"/>
      <c r="H15" s="12">
        <f>IF(E15="","",IF(E15&gt;D15,D15,E15))</f>
      </c>
      <c r="I15" s="23">
        <f>_xlfn.IFERROR(K13+H15,"")</f>
      </c>
      <c r="J15" s="23"/>
      <c r="K15" s="12">
        <f>IF(J15="","",IF(I15-J15&lt;0,0,I15-J15))</f>
      </c>
      <c r="L15" s="6"/>
      <c r="M15" s="12">
        <f>IF(J15="","",IF(J15&gt;I15,I15,J15))</f>
      </c>
      <c r="N15" s="24">
        <f>_xlfn.IFERROR(P13+M15,"")</f>
      </c>
      <c r="O15" s="24"/>
      <c r="P15" s="12">
        <f>IF(O15="","",IF(N15-O15&lt;0,0,N15-O15))</f>
      </c>
      <c r="Q15" s="6"/>
      <c r="R15" s="12">
        <f>IF(N15&lt;O15,N15,O15)</f>
        <v>0</v>
      </c>
      <c r="S15" s="12">
        <f>R15+S13</f>
        <v>0</v>
      </c>
      <c r="T15" s="12">
        <f>SUM(F15,K15,P15)</f>
        <v>0</v>
      </c>
    </row>
    <row r="16" spans="2:20" s="26" customFormat="1" ht="18" thickBot="1">
      <c r="B16" s="10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/>
    </row>
    <row r="17" spans="2:20" s="26" customFormat="1" ht="9" customHeight="1" thickBot="1">
      <c r="B17" s="10">
        <v>7</v>
      </c>
      <c r="C17" s="12">
        <f>IF(O15="","",3)</f>
      </c>
      <c r="D17" s="22">
        <f>_xlfn.IFERROR(F15+C17,"")</f>
      </c>
      <c r="E17" s="22"/>
      <c r="F17" s="12">
        <f>IF(E17="","",IF(D17-E17&lt;0,0,D17-E17))</f>
      </c>
      <c r="G17" s="6"/>
      <c r="H17" s="12">
        <f>IF(E17="","",IF(E17&gt;D17,D17,E17))</f>
      </c>
      <c r="I17" s="23">
        <f>_xlfn.IFERROR(K15+H17,"")</f>
      </c>
      <c r="J17" s="23"/>
      <c r="K17" s="12">
        <f>IF(J17="","",IF(I17-J17&lt;0,0,I17-J17))</f>
      </c>
      <c r="L17" s="6"/>
      <c r="M17" s="12">
        <f>IF(J17="","",IF(J17&gt;I17,I17,J17))</f>
      </c>
      <c r="N17" s="24">
        <f>_xlfn.IFERROR(P15+M17,"")</f>
      </c>
      <c r="O17" s="24"/>
      <c r="P17" s="12">
        <f>IF(O17="","",IF(N17-O17&lt;0,0,N17-O17))</f>
      </c>
      <c r="Q17" s="6"/>
      <c r="R17" s="12">
        <f>IF(N17&lt;O17,N17,O17)</f>
        <v>0</v>
      </c>
      <c r="S17" s="12">
        <f>R17+S15</f>
        <v>0</v>
      </c>
      <c r="T17" s="12">
        <f>SUM(F17,K17,P17)</f>
        <v>0</v>
      </c>
    </row>
    <row r="18" spans="2:20" s="26" customFormat="1" ht="18" thickBot="1">
      <c r="B18" s="10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/>
    </row>
    <row r="19" spans="2:20" s="26" customFormat="1" ht="9" customHeight="1" thickBot="1">
      <c r="B19" s="10">
        <v>8</v>
      </c>
      <c r="C19" s="12">
        <f>IF(O17="","",3)</f>
      </c>
      <c r="D19" s="22">
        <f>_xlfn.IFERROR(F17+C19,"")</f>
      </c>
      <c r="E19" s="22"/>
      <c r="F19" s="12">
        <f>IF(E19="","",IF(D19-E19&lt;0,0,D19-E19))</f>
      </c>
      <c r="G19" s="6"/>
      <c r="H19" s="12">
        <f>IF(E19="","",IF(E19&gt;D19,D19,E19))</f>
      </c>
      <c r="I19" s="23">
        <f>_xlfn.IFERROR(K17+H19,"")</f>
      </c>
      <c r="J19" s="23"/>
      <c r="K19" s="12">
        <f>IF(J19="","",IF(I19-J19&lt;0,0,I19-J19))</f>
      </c>
      <c r="L19" s="6"/>
      <c r="M19" s="12">
        <f>IF(J19="","",IF(J19&gt;I19,I19,J19))</f>
      </c>
      <c r="N19" s="24">
        <f>_xlfn.IFERROR(P17+M19,"")</f>
      </c>
      <c r="O19" s="24"/>
      <c r="P19" s="12">
        <f>IF(O19="","",IF(N19-O19&lt;0,0,N19-O19))</f>
      </c>
      <c r="Q19" s="6"/>
      <c r="R19" s="12">
        <f>IF(N19&lt;O19,N19,O19)</f>
        <v>0</v>
      </c>
      <c r="S19" s="12">
        <f>R19+S17</f>
        <v>0</v>
      </c>
      <c r="T19" s="12">
        <f>SUM(F19,K19,P19)</f>
        <v>0</v>
      </c>
    </row>
    <row r="20" spans="2:20" s="26" customFormat="1" ht="18" thickBot="1">
      <c r="B20" s="10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7"/>
    </row>
    <row r="21" spans="2:20" s="26" customFormat="1" ht="9" customHeight="1" thickBot="1">
      <c r="B21" s="10">
        <v>9</v>
      </c>
      <c r="C21" s="12">
        <f>IF(O19="","",3)</f>
      </c>
      <c r="D21" s="22">
        <f>_xlfn.IFERROR(F19+C21,"")</f>
      </c>
      <c r="E21" s="22"/>
      <c r="F21" s="12">
        <f>IF(E21="","",IF(D21-E21&lt;0,0,D21-E21))</f>
      </c>
      <c r="G21" s="6"/>
      <c r="H21" s="12">
        <f>IF(E21="","",IF(E21&gt;D21,D21,E21))</f>
      </c>
      <c r="I21" s="23">
        <f>_xlfn.IFERROR(K19+H21,"")</f>
      </c>
      <c r="J21" s="23"/>
      <c r="K21" s="12">
        <f>IF(J21="","",IF(I21-J21&lt;0,0,I21-J21))</f>
      </c>
      <c r="L21" s="6"/>
      <c r="M21" s="12">
        <f>IF(J21="","",IF(J21&gt;I21,I21,J21))</f>
      </c>
      <c r="N21" s="24">
        <f>_xlfn.IFERROR(P19+M21,"")</f>
      </c>
      <c r="O21" s="24"/>
      <c r="P21" s="12">
        <f>IF(O21="","",IF(N21-O21&lt;0,0,N21-O21))</f>
      </c>
      <c r="Q21" s="6"/>
      <c r="R21" s="12">
        <f>IF(N21&lt;O21,N21,O21)</f>
        <v>0</v>
      </c>
      <c r="S21" s="12">
        <f>R21+S19</f>
        <v>0</v>
      </c>
      <c r="T21" s="12">
        <f>SUM(F21,K21,P21)</f>
        <v>0</v>
      </c>
    </row>
    <row r="22" spans="2:20" s="26" customFormat="1" ht="18" thickBot="1">
      <c r="B22" s="10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7"/>
    </row>
    <row r="23" spans="2:20" s="26" customFormat="1" ht="9" customHeight="1" thickBot="1">
      <c r="B23" s="10">
        <v>10</v>
      </c>
      <c r="C23" s="12">
        <f>IF(O21="","",3)</f>
      </c>
      <c r="D23" s="22">
        <f>_xlfn.IFERROR(F21+C23,"")</f>
      </c>
      <c r="E23" s="22"/>
      <c r="F23" s="12">
        <f>IF(E23="","",IF(D23-E23&lt;0,0,D23-E23))</f>
      </c>
      <c r="G23" s="6"/>
      <c r="H23" s="12">
        <f>IF(E23="","",IF(E23&gt;D23,D23,E23))</f>
      </c>
      <c r="I23" s="23">
        <f>_xlfn.IFERROR(K21+H23,"")</f>
      </c>
      <c r="J23" s="23"/>
      <c r="K23" s="12">
        <f>IF(J23="","",IF(I23-J23&lt;0,0,I23-J23))</f>
      </c>
      <c r="L23" s="6"/>
      <c r="M23" s="12">
        <f>IF(J23="","",IF(J23&gt;I23,I23,J23))</f>
      </c>
      <c r="N23" s="24">
        <f>_xlfn.IFERROR(P21+M23,"")</f>
      </c>
      <c r="O23" s="24"/>
      <c r="P23" s="12">
        <f>IF(O23="","",IF(N23-O23&lt;0,0,N23-O23))</f>
      </c>
      <c r="Q23" s="6"/>
      <c r="R23" s="12">
        <f>IF(N23&lt;O23,N23,O23)</f>
        <v>0</v>
      </c>
      <c r="S23" s="12">
        <f>R23+S21</f>
        <v>0</v>
      </c>
      <c r="T23" s="12">
        <f>SUM(F23,K23,P23)</f>
        <v>0</v>
      </c>
    </row>
    <row r="24" spans="2:20" s="26" customFormat="1" ht="18" thickBot="1">
      <c r="B24" s="11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9"/>
    </row>
    <row r="25" spans="2:20" s="26" customFormat="1" ht="9" customHeight="1" thickBot="1">
      <c r="B25" s="10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7"/>
    </row>
    <row r="26" spans="2:20" s="26" customFormat="1" ht="18" thickBot="1">
      <c r="B26" s="10">
        <v>10</v>
      </c>
      <c r="C26" s="12">
        <f>IF(O24="","",3)</f>
      </c>
      <c r="D26" s="22">
        <f>_xlfn.IFERROR(F24+C26,"")</f>
      </c>
      <c r="E26" s="22"/>
      <c r="F26" s="12">
        <f>IF(E26="","",IF(D26-E26&lt;0,0,D26-E26))</f>
      </c>
      <c r="G26" s="6"/>
      <c r="H26" s="12">
        <f>IF(E26="","",IF(E26&gt;D26,D26,E26))</f>
      </c>
      <c r="I26" s="23">
        <f>_xlfn.IFERROR(K24+H26,"")</f>
      </c>
      <c r="J26" s="23"/>
      <c r="K26" s="12">
        <f>IF(J26="","",IF(I26-J26&lt;0,0,I26-J26))</f>
      </c>
      <c r="L26" s="6"/>
      <c r="M26" s="12">
        <f>IF(J26="","",IF(J26&gt;I26,I26,J26))</f>
      </c>
      <c r="N26" s="24">
        <f>_xlfn.IFERROR(P24+M26,"")</f>
      </c>
      <c r="O26" s="24"/>
      <c r="P26" s="12">
        <f>IF(O26="","",IF(N26-O26&lt;0,0,N26-O26))</f>
      </c>
      <c r="Q26" s="6"/>
      <c r="R26" s="12">
        <f>IF(N26&lt;O26,N26,O26)</f>
        <v>0</v>
      </c>
      <c r="S26" s="12">
        <f>R26+S24</f>
        <v>0</v>
      </c>
      <c r="T26" s="12">
        <f>SUM(F26,K26,P26)</f>
        <v>0</v>
      </c>
    </row>
    <row r="27" spans="2:20" s="26" customFormat="1" ht="18" thickBot="1"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9"/>
    </row>
    <row r="28" ht="18" thickBot="1"/>
    <row r="29" spans="2:3" ht="17.25">
      <c r="B29" s="13" t="s">
        <v>13</v>
      </c>
      <c r="C29" s="14">
        <f>SUM(C8,C10,C12,C14,C16,C18,C20,C22,C24,C26)</f>
        <v>0</v>
      </c>
    </row>
    <row r="30" spans="2:3" ht="17.25">
      <c r="B30" s="15" t="s">
        <v>14</v>
      </c>
      <c r="C30" s="3">
        <f>T26</f>
        <v>0</v>
      </c>
    </row>
    <row r="31" spans="2:3" ht="18" thickBot="1">
      <c r="B31" s="16" t="s">
        <v>10</v>
      </c>
      <c r="C31" s="17">
        <f>S26</f>
        <v>0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J10"/>
  <sheetViews>
    <sheetView zoomScalePageLayoutView="0" workbookViewId="0" topLeftCell="A1">
      <selection activeCell="A1" sqref="A1"/>
    </sheetView>
  </sheetViews>
  <sheetFormatPr defaultColWidth="9.00390625" defaultRowHeight="17.25"/>
  <cols>
    <col min="1" max="3" width="8.875" style="40" customWidth="1"/>
    <col min="4" max="4" width="15.25390625" style="40" customWidth="1"/>
    <col min="5" max="5" width="8.875" style="40" customWidth="1"/>
    <col min="6" max="6" width="9.125" style="40" customWidth="1"/>
    <col min="7" max="7" width="9.25390625" style="40" customWidth="1"/>
    <col min="8" max="9" width="8.875" style="40" customWidth="1"/>
    <col min="10" max="10" width="15.25390625" style="40" customWidth="1"/>
    <col min="11" max="16384" width="8.875" style="40" customWidth="1"/>
  </cols>
  <sheetData>
    <row r="2" spans="7:10" ht="27">
      <c r="G2" s="43" t="s">
        <v>54</v>
      </c>
      <c r="H2" s="43"/>
      <c r="I2" s="43"/>
      <c r="J2" s="43"/>
    </row>
    <row r="4" ht="19.5">
      <c r="E4" s="58" t="s">
        <v>74</v>
      </c>
    </row>
    <row r="6" spans="3:4" ht="24.75" customHeight="1">
      <c r="C6" s="42" t="s">
        <v>55</v>
      </c>
      <c r="D6" s="57"/>
    </row>
    <row r="7" ht="18">
      <c r="C7" s="59" t="s">
        <v>56</v>
      </c>
    </row>
    <row r="9" ht="18">
      <c r="C9" s="42" t="s">
        <v>57</v>
      </c>
    </row>
    <row r="10" ht="18">
      <c r="C10" s="59" t="s">
        <v>58</v>
      </c>
    </row>
  </sheetData>
  <sheetProtection/>
  <mergeCells count="1">
    <mergeCell ref="G2:J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2:L13"/>
  <sheetViews>
    <sheetView zoomScalePageLayoutView="0" workbookViewId="0" topLeftCell="A1">
      <selection activeCell="A1" sqref="A1"/>
    </sheetView>
  </sheetViews>
  <sheetFormatPr defaultColWidth="9.00390625" defaultRowHeight="17.25"/>
  <cols>
    <col min="1" max="3" width="8.875" style="40" customWidth="1"/>
    <col min="4" max="4" width="21.50390625" style="40" customWidth="1"/>
    <col min="5" max="5" width="13.875" style="40" customWidth="1"/>
    <col min="6" max="6" width="15.50390625" style="40" customWidth="1"/>
    <col min="7" max="7" width="8.875" style="40" customWidth="1"/>
    <col min="8" max="8" width="12.625" style="40" customWidth="1"/>
    <col min="9" max="9" width="13.25390625" style="40" customWidth="1"/>
    <col min="10" max="16384" width="8.875" style="40" customWidth="1"/>
  </cols>
  <sheetData>
    <row r="2" spans="5:12" ht="27">
      <c r="E2" s="43" t="s">
        <v>43</v>
      </c>
      <c r="F2" s="43"/>
      <c r="G2" s="43"/>
      <c r="H2" s="43"/>
      <c r="I2" s="43"/>
      <c r="J2" s="43"/>
      <c r="K2" s="43"/>
      <c r="L2" s="43"/>
    </row>
    <row r="3" ht="18">
      <c r="D3" s="42" t="s">
        <v>73</v>
      </c>
    </row>
    <row r="5" spans="4:9" ht="33.75">
      <c r="D5" s="60" t="s">
        <v>59</v>
      </c>
      <c r="E5" s="61" t="s">
        <v>60</v>
      </c>
      <c r="F5" s="61" t="s">
        <v>61</v>
      </c>
      <c r="G5" s="61" t="s">
        <v>62</v>
      </c>
      <c r="H5" s="61" t="s">
        <v>63</v>
      </c>
      <c r="I5" s="61" t="s">
        <v>64</v>
      </c>
    </row>
    <row r="6" spans="4:9" ht="22.5">
      <c r="D6" s="62" t="s">
        <v>65</v>
      </c>
      <c r="E6" s="63"/>
      <c r="F6" s="63"/>
      <c r="G6" s="63"/>
      <c r="H6" s="63"/>
      <c r="I6" s="63"/>
    </row>
    <row r="7" spans="4:9" ht="68.25">
      <c r="D7" s="62" t="s">
        <v>66</v>
      </c>
      <c r="E7" s="64"/>
      <c r="F7" s="64"/>
      <c r="G7" s="64"/>
      <c r="H7" s="64"/>
      <c r="I7" s="64"/>
    </row>
    <row r="8" spans="4:9" ht="26.25">
      <c r="D8" s="65" t="s">
        <v>68</v>
      </c>
      <c r="E8" s="66"/>
      <c r="F8" s="66"/>
      <c r="G8" s="66"/>
      <c r="H8" s="66"/>
      <c r="I8" s="66"/>
    </row>
    <row r="9" spans="4:9" ht="39">
      <c r="D9" s="65" t="s">
        <v>69</v>
      </c>
      <c r="E9" s="66"/>
      <c r="F9" s="66"/>
      <c r="G9" s="66"/>
      <c r="H9" s="66"/>
      <c r="I9" s="66"/>
    </row>
    <row r="10" spans="4:9" ht="39">
      <c r="D10" s="65" t="s">
        <v>70</v>
      </c>
      <c r="E10" s="66"/>
      <c r="F10" s="66"/>
      <c r="G10" s="66"/>
      <c r="H10" s="66"/>
      <c r="I10" s="66"/>
    </row>
    <row r="11" spans="4:9" ht="26.25">
      <c r="D11" s="65" t="s">
        <v>67</v>
      </c>
      <c r="E11" s="66"/>
      <c r="F11" s="66"/>
      <c r="G11" s="66"/>
      <c r="H11" s="66"/>
      <c r="I11" s="66"/>
    </row>
    <row r="12" spans="4:9" ht="26.25">
      <c r="D12" s="67" t="s">
        <v>71</v>
      </c>
      <c r="E12" s="66"/>
      <c r="F12" s="66"/>
      <c r="G12" s="66"/>
      <c r="H12" s="66"/>
      <c r="I12" s="66"/>
    </row>
    <row r="13" spans="4:9" ht="39">
      <c r="D13" s="68" t="s">
        <v>72</v>
      </c>
      <c r="E13"/>
      <c r="F13" s="69"/>
      <c r="G13" s="69"/>
      <c r="H13" s="69"/>
      <c r="I13" s="69"/>
    </row>
  </sheetData>
  <sheetProtection/>
  <mergeCells count="2">
    <mergeCell ref="I2:L2"/>
    <mergeCell ref="E2:H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E2:T5"/>
  <sheetViews>
    <sheetView zoomScalePageLayoutView="0" workbookViewId="0" topLeftCell="A1">
      <selection activeCell="A1" sqref="A1"/>
    </sheetView>
  </sheetViews>
  <sheetFormatPr defaultColWidth="9.00390625" defaultRowHeight="17.25"/>
  <cols>
    <col min="1" max="16384" width="8.875" style="40" customWidth="1"/>
  </cols>
  <sheetData>
    <row r="2" spans="10:13" ht="27">
      <c r="J2" s="43" t="s">
        <v>75</v>
      </c>
      <c r="K2" s="43"/>
      <c r="L2" s="43"/>
      <c r="M2" s="43"/>
    </row>
    <row r="4" ht="21.75">
      <c r="E4" s="70" t="s">
        <v>76</v>
      </c>
    </row>
    <row r="5" spans="5:20" ht="18">
      <c r="E5" s="71" t="s">
        <v>77</v>
      </c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</sheetData>
  <sheetProtection/>
  <mergeCells count="2">
    <mergeCell ref="J2:M2"/>
    <mergeCell ref="E5:T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6">
    <tabColor rgb="FFC00000"/>
  </sheetPr>
  <dimension ref="B2:W64"/>
  <sheetViews>
    <sheetView showGridLines="0" zoomScale="55" zoomScaleNormal="55" zoomScalePageLayoutView="0" workbookViewId="0" topLeftCell="A1">
      <selection activeCell="B2" sqref="B2:T24"/>
    </sheetView>
  </sheetViews>
  <sheetFormatPr defaultColWidth="9.25390625" defaultRowHeight="17.25"/>
  <cols>
    <col min="1" max="2" width="9.25390625" style="1" customWidth="1"/>
    <col min="3" max="6" width="7.75390625" style="1" customWidth="1"/>
    <col min="7" max="7" width="5.50390625" style="1" customWidth="1"/>
    <col min="8" max="11" width="7.75390625" style="1" customWidth="1"/>
    <col min="12" max="12" width="5.50390625" style="1" customWidth="1"/>
    <col min="13" max="16" width="7.75390625" style="1" customWidth="1"/>
    <col min="17" max="17" width="5.50390625" style="1" customWidth="1"/>
    <col min="18" max="20" width="7.75390625" style="1" customWidth="1"/>
    <col min="21" max="21" width="3.25390625" style="1" customWidth="1"/>
    <col min="22" max="22" width="6.25390625" style="1" customWidth="1"/>
    <col min="23" max="23" width="8.75390625" style="1" customWidth="1"/>
    <col min="24" max="16384" width="9.25390625" style="1" customWidth="1"/>
  </cols>
  <sheetData>
    <row r="1" ht="18" thickBot="1"/>
    <row r="2" spans="2:23" ht="19.5" thickBot="1">
      <c r="B2" s="18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V2" s="25"/>
      <c r="W2" s="25"/>
    </row>
    <row r="3" spans="2:23" ht="21">
      <c r="B3" s="10"/>
      <c r="C3" s="19" t="s">
        <v>0</v>
      </c>
      <c r="D3" s="19" t="s">
        <v>4</v>
      </c>
      <c r="E3" s="19" t="s">
        <v>25</v>
      </c>
      <c r="F3" s="19" t="s">
        <v>5</v>
      </c>
      <c r="G3" s="19"/>
      <c r="H3" s="19" t="s">
        <v>1</v>
      </c>
      <c r="I3" s="19" t="s">
        <v>6</v>
      </c>
      <c r="J3" s="19" t="s">
        <v>26</v>
      </c>
      <c r="K3" s="19" t="s">
        <v>7</v>
      </c>
      <c r="L3" s="19"/>
      <c r="M3" s="19" t="s">
        <v>2</v>
      </c>
      <c r="N3" s="19" t="s">
        <v>8</v>
      </c>
      <c r="O3" s="19" t="s">
        <v>27</v>
      </c>
      <c r="P3" s="19" t="s">
        <v>9</v>
      </c>
      <c r="Q3" s="19"/>
      <c r="R3" s="19" t="s">
        <v>10</v>
      </c>
      <c r="S3" s="21" t="s">
        <v>11</v>
      </c>
      <c r="T3" s="20" t="s">
        <v>12</v>
      </c>
      <c r="V3" s="25"/>
      <c r="W3" s="25"/>
    </row>
    <row r="4" spans="2:23" ht="9" customHeight="1" thickBot="1">
      <c r="B4" s="1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  <c r="V4" s="25"/>
      <c r="W4" s="25"/>
    </row>
    <row r="5" spans="2:23" ht="19.5" thickBot="1">
      <c r="B5" s="10">
        <v>1</v>
      </c>
      <c r="C5" s="12">
        <v>3</v>
      </c>
      <c r="D5" s="22">
        <v>3</v>
      </c>
      <c r="E5" s="22"/>
      <c r="F5" s="12">
        <f>IF(D5-E5&lt;0,0,D5-E5)</f>
        <v>3</v>
      </c>
      <c r="G5" s="6"/>
      <c r="H5" s="12">
        <f>IF(E5="","",IF(E5&gt;D5,D5,E5))</f>
      </c>
      <c r="I5" s="23">
        <f>H5</f>
      </c>
      <c r="J5" s="23"/>
      <c r="K5" s="12">
        <f>IF(J5="","",IF(I5-J5&lt;0,0,I5-J5))</f>
      </c>
      <c r="L5" s="6"/>
      <c r="M5" s="12">
        <f>IF(J5="","",IF(J5&gt;I5,I5,J5))</f>
      </c>
      <c r="N5" s="24">
        <f>M5</f>
      </c>
      <c r="O5" s="24"/>
      <c r="P5" s="12">
        <f>IF(O5="","",IF(N5-O5&lt;0,0,N5-O5))</f>
      </c>
      <c r="Q5" s="6"/>
      <c r="R5" s="12">
        <f>IF(N5&lt;O5,N5,O5)</f>
        <v>0</v>
      </c>
      <c r="S5" s="12">
        <f>R5</f>
        <v>0</v>
      </c>
      <c r="T5" s="12">
        <f>SUM(F5,K5,P5)</f>
        <v>3</v>
      </c>
      <c r="V5" s="25"/>
      <c r="W5" s="25"/>
    </row>
    <row r="6" spans="2:23" ht="9" customHeight="1" thickBot="1">
      <c r="B6" s="1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  <c r="V6" s="25"/>
      <c r="W6" s="25"/>
    </row>
    <row r="7" spans="2:23" ht="19.5" thickBot="1">
      <c r="B7" s="10">
        <v>2</v>
      </c>
      <c r="C7" s="12">
        <f>IF(O5="","",3)</f>
      </c>
      <c r="D7" s="22">
        <f>_xlfn.IFERROR(F5+C7,"")</f>
      </c>
      <c r="E7" s="22"/>
      <c r="F7" s="12">
        <f>IF(E7="","",IF(D7-E7&lt;0,0,D7-E7))</f>
      </c>
      <c r="G7" s="6"/>
      <c r="H7" s="12">
        <f>IF(E7="","",IF(E7&gt;D7,D7,E7))</f>
      </c>
      <c r="I7" s="23">
        <f>_xlfn.IFERROR(K5+H7,"")</f>
      </c>
      <c r="J7" s="23"/>
      <c r="K7" s="12">
        <f>IF(J7="","",IF(I7-J7&lt;0,0,I7-J7))</f>
      </c>
      <c r="L7" s="6"/>
      <c r="M7" s="12">
        <f>IF(J7="","",IF(J7&gt;I7,I7,J7))</f>
      </c>
      <c r="N7" s="24">
        <f>_xlfn.IFERROR(P5+M7,"")</f>
      </c>
      <c r="O7" s="24"/>
      <c r="P7" s="12">
        <f>IF(O7="","",IF(N7-O7&lt;0,0,N7-O7))</f>
      </c>
      <c r="Q7" s="6"/>
      <c r="R7" s="12">
        <f>IF(N7&lt;O7,N7,O7)</f>
        <v>0</v>
      </c>
      <c r="S7" s="12">
        <f>R7+S5</f>
        <v>0</v>
      </c>
      <c r="T7" s="12">
        <f>SUM(F7,K7,P7)</f>
        <v>0</v>
      </c>
      <c r="V7" s="25"/>
      <c r="W7" s="25"/>
    </row>
    <row r="8" spans="2:23" ht="9" customHeight="1" thickBot="1">
      <c r="B8" s="10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  <c r="V8" s="25"/>
      <c r="W8" s="25"/>
    </row>
    <row r="9" spans="2:23" ht="19.5" thickBot="1">
      <c r="B9" s="10">
        <v>3</v>
      </c>
      <c r="C9" s="12">
        <f>IF(O7="","",3)</f>
      </c>
      <c r="D9" s="22">
        <f>_xlfn.IFERROR(F7+C9,"")</f>
      </c>
      <c r="E9" s="22"/>
      <c r="F9" s="12">
        <f>IF(E9="","",IF(D9-E9&lt;0,0,D9-E9))</f>
      </c>
      <c r="G9" s="6"/>
      <c r="H9" s="12">
        <f>IF(E9="","",IF(E9&gt;D9,D9,E9))</f>
      </c>
      <c r="I9" s="23">
        <f>_xlfn.IFERROR(K7+H9,"")</f>
      </c>
      <c r="J9" s="23"/>
      <c r="K9" s="12">
        <f>IF(J9="","",IF(I9-J9&lt;0,0,I9-J9))</f>
      </c>
      <c r="L9" s="6"/>
      <c r="M9" s="12">
        <f>IF(J9="","",IF(J9&gt;I9,I9,J9))</f>
      </c>
      <c r="N9" s="24">
        <f>_xlfn.IFERROR(P7+M9,"")</f>
      </c>
      <c r="O9" s="24"/>
      <c r="P9" s="12">
        <f>IF(O9="","",IF(N9-O9&lt;0,0,N9-O9))</f>
      </c>
      <c r="Q9" s="6"/>
      <c r="R9" s="12">
        <f>IF(N9&lt;O9,N9,O9)</f>
        <v>0</v>
      </c>
      <c r="S9" s="12">
        <f>R9+S7</f>
        <v>0</v>
      </c>
      <c r="T9" s="12">
        <f>SUM(F9,K9,P9)</f>
        <v>0</v>
      </c>
      <c r="V9" s="25"/>
      <c r="W9" s="25"/>
    </row>
    <row r="10" spans="2:23" ht="9" customHeight="1" thickBot="1">
      <c r="B10" s="1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7"/>
      <c r="V10" s="25"/>
      <c r="W10" s="25"/>
    </row>
    <row r="11" spans="2:23" ht="19.5" thickBot="1">
      <c r="B11" s="10">
        <v>4</v>
      </c>
      <c r="C11" s="12">
        <f>IF(O9="","",3)</f>
      </c>
      <c r="D11" s="22">
        <f>_xlfn.IFERROR(F9+C11,"")</f>
      </c>
      <c r="E11" s="22"/>
      <c r="F11" s="12">
        <f>IF(E11="","",IF(D11-E11&lt;0,0,D11-E11))</f>
      </c>
      <c r="G11" s="6"/>
      <c r="H11" s="12">
        <f>IF(E11="","",IF(E11&gt;D11,D11,E11))</f>
      </c>
      <c r="I11" s="23">
        <f>_xlfn.IFERROR(K9+H11,"")</f>
      </c>
      <c r="J11" s="23"/>
      <c r="K11" s="12">
        <f>IF(J11="","",IF(I11-J11&lt;0,0,I11-J11))</f>
      </c>
      <c r="L11" s="6"/>
      <c r="M11" s="12">
        <f>IF(J11="","",IF(J11&gt;I11,I11,J11))</f>
      </c>
      <c r="N11" s="24">
        <f>_xlfn.IFERROR(P9+M11,"")</f>
      </c>
      <c r="O11" s="24"/>
      <c r="P11" s="12">
        <f>IF(O11="","",IF(N11-O11&lt;0,0,N11-O11))</f>
      </c>
      <c r="Q11" s="6"/>
      <c r="R11" s="12">
        <f>IF(N11&lt;O11,N11,O11)</f>
        <v>0</v>
      </c>
      <c r="S11" s="12">
        <f>R11+S9</f>
        <v>0</v>
      </c>
      <c r="T11" s="12">
        <f>SUM(F11,K11,P11)</f>
        <v>0</v>
      </c>
      <c r="V11" s="25"/>
      <c r="W11" s="25"/>
    </row>
    <row r="12" spans="2:23" ht="9" customHeight="1" thickBot="1">
      <c r="B12" s="10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"/>
      <c r="V12" s="25"/>
      <c r="W12" s="25"/>
    </row>
    <row r="13" spans="2:23" ht="19.5" thickBot="1">
      <c r="B13" s="10">
        <v>5</v>
      </c>
      <c r="C13" s="12">
        <f>IF(O11="","",3)</f>
      </c>
      <c r="D13" s="22">
        <f>_xlfn.IFERROR(F11+C13,"")</f>
      </c>
      <c r="E13" s="22"/>
      <c r="F13" s="12">
        <f>IF(E13="","",IF(D13-E13&lt;0,0,D13-E13))</f>
      </c>
      <c r="G13" s="6"/>
      <c r="H13" s="12">
        <f>IF(E13="","",IF(E13&gt;D13,D13,E13))</f>
      </c>
      <c r="I13" s="23">
        <f>_xlfn.IFERROR(K11+H13,"")</f>
      </c>
      <c r="J13" s="23"/>
      <c r="K13" s="12">
        <f>IF(J13="","",IF(I13-J13&lt;0,0,I13-J13))</f>
      </c>
      <c r="L13" s="6"/>
      <c r="M13" s="12">
        <f>IF(J13="","",IF(J13&gt;I13,I13,J13))</f>
      </c>
      <c r="N13" s="24">
        <f>_xlfn.IFERROR(P11+M13,"")</f>
      </c>
      <c r="O13" s="24"/>
      <c r="P13" s="12">
        <f>IF(O13="","",IF(N13-O13&lt;0,0,N13-O13))</f>
      </c>
      <c r="Q13" s="6"/>
      <c r="R13" s="12">
        <f>IF(N13&lt;O13,N13,O13)</f>
        <v>0</v>
      </c>
      <c r="S13" s="12">
        <f>R13+S11</f>
        <v>0</v>
      </c>
      <c r="T13" s="12">
        <f>SUM(F13,K13,P13)</f>
        <v>0</v>
      </c>
      <c r="V13" s="25"/>
      <c r="W13" s="25"/>
    </row>
    <row r="14" spans="2:23" ht="9" customHeight="1" thickBot="1">
      <c r="B14" s="10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/>
      <c r="V14" s="25"/>
      <c r="W14" s="25"/>
    </row>
    <row r="15" spans="2:23" ht="19.5" thickBot="1">
      <c r="B15" s="10">
        <v>6</v>
      </c>
      <c r="C15" s="12">
        <f>IF(O13="","",3)</f>
      </c>
      <c r="D15" s="22">
        <f>_xlfn.IFERROR(F13+C15,"")</f>
      </c>
      <c r="E15" s="22"/>
      <c r="F15" s="12">
        <f>IF(E15="","",IF(D15-E15&lt;0,0,D15-E15))</f>
      </c>
      <c r="G15" s="6"/>
      <c r="H15" s="12">
        <f>IF(E15="","",IF(E15&gt;D15,D15,E15))</f>
      </c>
      <c r="I15" s="23">
        <f>_xlfn.IFERROR(K13+H15,"")</f>
      </c>
      <c r="J15" s="23"/>
      <c r="K15" s="12">
        <f>IF(J15="","",IF(I15-J15&lt;0,0,I15-J15))</f>
      </c>
      <c r="L15" s="6"/>
      <c r="M15" s="12">
        <f>IF(J15="","",IF(J15&gt;I15,I15,J15))</f>
      </c>
      <c r="N15" s="24">
        <f>_xlfn.IFERROR(P13+M15,"")</f>
      </c>
      <c r="O15" s="24"/>
      <c r="P15" s="12">
        <f>IF(O15="","",IF(N15-O15&lt;0,0,N15-O15))</f>
      </c>
      <c r="Q15" s="6"/>
      <c r="R15" s="12">
        <f>IF(N15&lt;O15,N15,O15)</f>
        <v>0</v>
      </c>
      <c r="S15" s="12">
        <f>R15+S13</f>
        <v>0</v>
      </c>
      <c r="T15" s="12">
        <f>SUM(F15,K15,P15)</f>
        <v>0</v>
      </c>
      <c r="V15" s="25"/>
      <c r="W15" s="25"/>
    </row>
    <row r="16" spans="2:23" ht="9" customHeight="1" thickBot="1">
      <c r="B16" s="10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/>
      <c r="V16" s="25"/>
      <c r="W16" s="25"/>
    </row>
    <row r="17" spans="2:23" ht="19.5" thickBot="1">
      <c r="B17" s="10">
        <v>7</v>
      </c>
      <c r="C17" s="12">
        <f>IF(O15="","",3)</f>
      </c>
      <c r="D17" s="22">
        <f>_xlfn.IFERROR(F15+C17,"")</f>
      </c>
      <c r="E17" s="22"/>
      <c r="F17" s="12">
        <f>IF(E17="","",IF(D17-E17&lt;0,0,D17-E17))</f>
      </c>
      <c r="G17" s="6"/>
      <c r="H17" s="12">
        <f>IF(E17="","",IF(E17&gt;D17,D17,E17))</f>
      </c>
      <c r="I17" s="23">
        <f>_xlfn.IFERROR(K15+H17,"")</f>
      </c>
      <c r="J17" s="23"/>
      <c r="K17" s="12">
        <f>IF(J17="","",IF(I17-J17&lt;0,0,I17-J17))</f>
      </c>
      <c r="L17" s="6"/>
      <c r="M17" s="12">
        <f>IF(J17="","",IF(J17&gt;I17,I17,J17))</f>
      </c>
      <c r="N17" s="24">
        <f>_xlfn.IFERROR(P15+M17,"")</f>
      </c>
      <c r="O17" s="24"/>
      <c r="P17" s="12">
        <f>IF(O17="","",IF(N17-O17&lt;0,0,N17-O17))</f>
      </c>
      <c r="Q17" s="6"/>
      <c r="R17" s="12">
        <f>IF(N17&lt;O17,N17,O17)</f>
        <v>0</v>
      </c>
      <c r="S17" s="12">
        <f>R17+S15</f>
        <v>0</v>
      </c>
      <c r="T17" s="12">
        <f>SUM(F17,K17,P17)</f>
        <v>0</v>
      </c>
      <c r="V17" s="25"/>
      <c r="W17" s="25"/>
    </row>
    <row r="18" spans="2:23" ht="9" customHeight="1" thickBot="1">
      <c r="B18" s="10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/>
      <c r="V18" s="25"/>
      <c r="W18" s="25"/>
    </row>
    <row r="19" spans="2:20" ht="18" thickBot="1">
      <c r="B19" s="10">
        <v>8</v>
      </c>
      <c r="C19" s="12">
        <f>IF(O17="","",3)</f>
      </c>
      <c r="D19" s="22">
        <f>_xlfn.IFERROR(F17+C19,"")</f>
      </c>
      <c r="E19" s="22"/>
      <c r="F19" s="12">
        <f>IF(E19="","",IF(D19-E19&lt;0,0,D19-E19))</f>
      </c>
      <c r="G19" s="6"/>
      <c r="H19" s="12">
        <f>IF(E19="","",IF(E19&gt;D19,D19,E19))</f>
      </c>
      <c r="I19" s="23">
        <f>_xlfn.IFERROR(K17+H19,"")</f>
      </c>
      <c r="J19" s="23"/>
      <c r="K19" s="12">
        <f>IF(J19="","",IF(I19-J19&lt;0,0,I19-J19))</f>
      </c>
      <c r="L19" s="6"/>
      <c r="M19" s="12">
        <f>IF(J19="","",IF(J19&gt;I19,I19,J19))</f>
      </c>
      <c r="N19" s="24">
        <f>_xlfn.IFERROR(P17+M19,"")</f>
      </c>
      <c r="O19" s="24"/>
      <c r="P19" s="12">
        <f>IF(O19="","",IF(N19-O19&lt;0,0,N19-O19))</f>
      </c>
      <c r="Q19" s="6"/>
      <c r="R19" s="12">
        <f>IF(N19&lt;O19,N19,O19)</f>
        <v>0</v>
      </c>
      <c r="S19" s="12">
        <f>R19+S17</f>
        <v>0</v>
      </c>
      <c r="T19" s="12">
        <f>SUM(F19,K19,P19)</f>
        <v>0</v>
      </c>
    </row>
    <row r="20" spans="2:20" ht="9" customHeight="1" thickBot="1">
      <c r="B20" s="10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7"/>
    </row>
    <row r="21" spans="2:20" ht="18" thickBot="1">
      <c r="B21" s="10">
        <v>9</v>
      </c>
      <c r="C21" s="12">
        <f>IF(O19="","",3)</f>
      </c>
      <c r="D21" s="22">
        <f>_xlfn.IFERROR(F19+C21,"")</f>
      </c>
      <c r="E21" s="22"/>
      <c r="F21" s="12">
        <f>IF(E21="","",IF(D21-E21&lt;0,0,D21-E21))</f>
      </c>
      <c r="G21" s="6"/>
      <c r="H21" s="12">
        <f>IF(E21="","",IF(E21&gt;D21,D21,E21))</f>
      </c>
      <c r="I21" s="23">
        <f>_xlfn.IFERROR(K19+H21,"")</f>
      </c>
      <c r="J21" s="23"/>
      <c r="K21" s="12">
        <f>IF(J21="","",IF(I21-J21&lt;0,0,I21-J21))</f>
      </c>
      <c r="L21" s="6"/>
      <c r="M21" s="12">
        <f>IF(J21="","",IF(J21&gt;I21,I21,J21))</f>
      </c>
      <c r="N21" s="24">
        <f>_xlfn.IFERROR(P19+M21,"")</f>
      </c>
      <c r="O21" s="24"/>
      <c r="P21" s="12">
        <f>IF(O21="","",IF(N21-O21&lt;0,0,N21-O21))</f>
      </c>
      <c r="Q21" s="6"/>
      <c r="R21" s="12">
        <f>IF(N21&lt;O21,N21,O21)</f>
        <v>0</v>
      </c>
      <c r="S21" s="12">
        <f>R21+S19</f>
        <v>0</v>
      </c>
      <c r="T21" s="12">
        <f>SUM(F21,K21,P21)</f>
        <v>0</v>
      </c>
    </row>
    <row r="22" spans="2:20" ht="9" customHeight="1" thickBot="1">
      <c r="B22" s="10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7"/>
    </row>
    <row r="23" spans="2:20" ht="18" thickBot="1">
      <c r="B23" s="10">
        <v>10</v>
      </c>
      <c r="C23" s="12">
        <f>IF(O21="","",3)</f>
      </c>
      <c r="D23" s="22">
        <f>_xlfn.IFERROR(F21+C23,"")</f>
      </c>
      <c r="E23" s="22"/>
      <c r="F23" s="12">
        <f>IF(E23="","",IF(D23-E23&lt;0,0,D23-E23))</f>
      </c>
      <c r="G23" s="6"/>
      <c r="H23" s="12">
        <f>IF(E23="","",IF(E23&gt;D23,D23,E23))</f>
      </c>
      <c r="I23" s="23">
        <f>_xlfn.IFERROR(K21+H23,"")</f>
      </c>
      <c r="J23" s="23"/>
      <c r="K23" s="12">
        <f>IF(J23="","",IF(I23-J23&lt;0,0,I23-J23))</f>
      </c>
      <c r="L23" s="6"/>
      <c r="M23" s="12">
        <f>IF(J23="","",IF(J23&gt;I23,I23,J23))</f>
      </c>
      <c r="N23" s="24">
        <f>_xlfn.IFERROR(P21+M23,"")</f>
      </c>
      <c r="O23" s="24"/>
      <c r="P23" s="12">
        <f>IF(O23="","",IF(N23-O23&lt;0,0,N23-O23))</f>
      </c>
      <c r="Q23" s="6"/>
      <c r="R23" s="12">
        <f>IF(N23&lt;O23,N23,O23)</f>
        <v>0</v>
      </c>
      <c r="S23" s="12">
        <f>R23+S21</f>
        <v>0</v>
      </c>
      <c r="T23" s="12">
        <f>SUM(F23,K23,P23)</f>
        <v>0</v>
      </c>
    </row>
    <row r="24" spans="2:20" ht="18" thickBot="1">
      <c r="B24" s="11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9"/>
    </row>
    <row r="26" spans="2:5" ht="18">
      <c r="B26" s="44" t="s">
        <v>24</v>
      </c>
      <c r="C26" s="44"/>
      <c r="D26" s="44"/>
      <c r="E26" s="44"/>
    </row>
    <row r="27" spans="2:5" ht="18">
      <c r="B27" s="46" t="s">
        <v>17</v>
      </c>
      <c r="C27" s="47"/>
      <c r="D27" s="47"/>
      <c r="E27" s="48"/>
    </row>
    <row r="28" spans="2:5" ht="18">
      <c r="B28" s="49" t="s">
        <v>23</v>
      </c>
      <c r="C28" s="50"/>
      <c r="D28" s="30" t="s">
        <v>18</v>
      </c>
      <c r="E28" s="31" t="s">
        <v>22</v>
      </c>
    </row>
    <row r="29" spans="2:6" ht="18">
      <c r="B29" s="51" t="s">
        <v>19</v>
      </c>
      <c r="C29" s="52"/>
      <c r="D29" s="36" t="e">
        <f>#REF!</f>
        <v>#REF!</v>
      </c>
      <c r="E29" s="36" t="e">
        <f>#REF!</f>
        <v>#REF!</v>
      </c>
      <c r="F29" s="2" t="e">
        <f ca="1">_XLL.ALEATÓRIOENTRE(D29,E29)</f>
        <v>#REF!</v>
      </c>
    </row>
    <row r="30" spans="2:6" ht="18">
      <c r="B30" s="53" t="s">
        <v>20</v>
      </c>
      <c r="C30" s="54"/>
      <c r="D30" s="29" t="e">
        <f>#REF!</f>
        <v>#REF!</v>
      </c>
      <c r="E30" s="38" t="e">
        <f>#REF!</f>
        <v>#REF!</v>
      </c>
      <c r="F30" s="2" t="e">
        <f ca="1">_XLL.ALEATÓRIOENTRE(D30,E30)</f>
        <v>#REF!</v>
      </c>
    </row>
    <row r="31" spans="2:6" ht="18" thickBot="1">
      <c r="B31" s="55" t="s">
        <v>21</v>
      </c>
      <c r="C31" s="56"/>
      <c r="D31" s="32" t="e">
        <f>#REF!</f>
        <v>#REF!</v>
      </c>
      <c r="E31" s="39" t="e">
        <f>#REF!</f>
        <v>#REF!</v>
      </c>
      <c r="F31" s="2" t="e">
        <f ca="1">_XLL.ALEATÓRIOENTRE(D31,E31)</f>
        <v>#REF!</v>
      </c>
    </row>
    <row r="33" ht="18" thickBot="1"/>
    <row r="34" spans="2:23" ht="18" thickBot="1">
      <c r="B34" s="18" t="s">
        <v>3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5"/>
    </row>
    <row r="35" spans="2:23" ht="21">
      <c r="B35" s="10"/>
      <c r="C35" s="19" t="s">
        <v>0</v>
      </c>
      <c r="D35" s="19" t="s">
        <v>28</v>
      </c>
      <c r="E35" s="19" t="s">
        <v>4</v>
      </c>
      <c r="F35" s="19" t="s">
        <v>25</v>
      </c>
      <c r="G35" s="19" t="s">
        <v>5</v>
      </c>
      <c r="H35" s="19"/>
      <c r="I35" s="19" t="s">
        <v>1</v>
      </c>
      <c r="J35" s="19" t="s">
        <v>29</v>
      </c>
      <c r="K35" s="19" t="s">
        <v>6</v>
      </c>
      <c r="L35" s="19" t="s">
        <v>26</v>
      </c>
      <c r="M35" s="19" t="s">
        <v>7</v>
      </c>
      <c r="N35" s="19"/>
      <c r="O35" s="19" t="s">
        <v>2</v>
      </c>
      <c r="P35" s="19" t="s">
        <v>30</v>
      </c>
      <c r="Q35" s="19" t="s">
        <v>8</v>
      </c>
      <c r="R35" s="19" t="s">
        <v>27</v>
      </c>
      <c r="S35" s="19" t="s">
        <v>9</v>
      </c>
      <c r="T35" s="19"/>
      <c r="U35" s="19" t="s">
        <v>15</v>
      </c>
      <c r="V35" s="21" t="s">
        <v>16</v>
      </c>
      <c r="W35" s="20" t="s">
        <v>12</v>
      </c>
    </row>
    <row r="36" spans="2:23" ht="18" thickBot="1">
      <c r="B36" s="10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7"/>
    </row>
    <row r="37" spans="2:23" ht="18" thickBot="1">
      <c r="B37" s="10">
        <v>1</v>
      </c>
      <c r="C37" s="12">
        <v>3</v>
      </c>
      <c r="D37" s="27">
        <v>3</v>
      </c>
      <c r="E37" s="34">
        <f>D37+C37</f>
        <v>6</v>
      </c>
      <c r="F37" s="33"/>
      <c r="G37" s="35">
        <f>IF(F37="","",IF(E37-F37&lt;0,0,E37-F37))</f>
      </c>
      <c r="H37" s="6"/>
      <c r="I37" s="12"/>
      <c r="J37" s="27">
        <v>3</v>
      </c>
      <c r="K37" s="37">
        <f>J37+I37</f>
        <v>3</v>
      </c>
      <c r="L37" s="23"/>
      <c r="M37" s="35">
        <f>IF(L37="","",IF(K37-L37&lt;0,0,K37-L37))</f>
      </c>
      <c r="N37" s="6"/>
      <c r="O37" s="12"/>
      <c r="P37" s="27">
        <v>3</v>
      </c>
      <c r="Q37" s="24">
        <f>P37+O37</f>
        <v>3</v>
      </c>
      <c r="R37" s="24"/>
      <c r="S37" s="12">
        <f>IF(R37="","",IF(Q37-R37&lt;0,0,Q37-R37))</f>
      </c>
      <c r="T37" s="6"/>
      <c r="U37" s="12">
        <f>IF(Q37&lt;R37,Q37,R37)</f>
        <v>0</v>
      </c>
      <c r="V37" s="12">
        <f>U37</f>
        <v>0</v>
      </c>
      <c r="W37" s="12">
        <f>SUM(G37,M37,S37)</f>
        <v>0</v>
      </c>
    </row>
    <row r="38" spans="2:23" ht="18" thickBot="1">
      <c r="B38" s="10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7"/>
    </row>
    <row r="39" spans="2:23" ht="18" thickBot="1">
      <c r="B39" s="10">
        <v>2</v>
      </c>
      <c r="C39" s="12">
        <f>IF(R37="","",3)</f>
      </c>
      <c r="D39" s="27">
        <f>IF(F37="","",G37)</f>
      </c>
      <c r="E39" s="34">
        <f>IF(F39="","",D39+C39)</f>
      </c>
      <c r="F39" s="33"/>
      <c r="G39" s="35">
        <f>IF(F39="","",IF(E39-F39&lt;0,0,E39-F39))</f>
      </c>
      <c r="H39" s="6"/>
      <c r="I39" s="12"/>
      <c r="J39" s="27">
        <f>IF(L37="","",M37)</f>
      </c>
      <c r="K39" s="37">
        <f>IF(J39="","",J39+I39)</f>
      </c>
      <c r="L39" s="23"/>
      <c r="M39" s="35">
        <f>IF(L39="","",IF(K39-L39&lt;0,0,K39-L39))</f>
      </c>
      <c r="N39" s="6"/>
      <c r="O39" s="12"/>
      <c r="P39" s="27">
        <f>IF(R37="","",S37)</f>
      </c>
      <c r="Q39" s="24">
        <f>IF(P39="","",P39+O39)</f>
      </c>
      <c r="R39" s="24"/>
      <c r="S39" s="12">
        <f>IF(R39="","",IF(Q39-R39&lt;0,0,Q39-R39))</f>
      </c>
      <c r="T39" s="6"/>
      <c r="U39" s="12">
        <f>IF(Q39&lt;R39,Q39,R39)</f>
        <v>0</v>
      </c>
      <c r="V39" s="12">
        <f>U39+V37</f>
        <v>0</v>
      </c>
      <c r="W39" s="12">
        <f>SUM(G39,M39,S39)</f>
        <v>0</v>
      </c>
    </row>
    <row r="40" spans="2:23" ht="18" thickBot="1">
      <c r="B40" s="10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7"/>
    </row>
    <row r="41" spans="2:23" ht="18" thickBot="1">
      <c r="B41" s="10">
        <v>3</v>
      </c>
      <c r="C41" s="12">
        <f>IF(R39="","",3)</f>
      </c>
      <c r="D41" s="27">
        <f>IF(F39="","",G39)</f>
      </c>
      <c r="E41" s="34">
        <f>IF(D41="","",D41+C41)</f>
      </c>
      <c r="F41" s="33"/>
      <c r="G41" s="35">
        <f>IF(F41="","",IF(E41-F41&lt;0,0,E41-F41))</f>
      </c>
      <c r="H41" s="6"/>
      <c r="I41" s="12"/>
      <c r="J41" s="27">
        <f>IF(L39="","",M39)</f>
      </c>
      <c r="K41" s="37">
        <f>IF(J41="","",J41+I41)</f>
      </c>
      <c r="L41" s="23"/>
      <c r="M41" s="35">
        <f>IF(L41="","",IF(K41-L41&lt;0,0,K41-L41))</f>
      </c>
      <c r="N41" s="6"/>
      <c r="O41" s="12"/>
      <c r="P41" s="27">
        <f>IF(R39="","",S39)</f>
      </c>
      <c r="Q41" s="24">
        <f>IF(P41="","",P41+O41)</f>
      </c>
      <c r="R41" s="24"/>
      <c r="S41" s="12">
        <f>IF(R41="","",IF(Q41-R41&lt;0,0,Q41-R41))</f>
      </c>
      <c r="T41" s="6"/>
      <c r="U41" s="12">
        <f>IF(Q41&lt;R41,Q41,R41)</f>
        <v>0</v>
      </c>
      <c r="V41" s="12">
        <f>U41+V39</f>
        <v>0</v>
      </c>
      <c r="W41" s="12">
        <f>SUM(G41,M41,S41)</f>
        <v>0</v>
      </c>
    </row>
    <row r="42" spans="2:23" ht="18" thickBot="1">
      <c r="B42" s="10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7"/>
    </row>
    <row r="43" spans="2:23" ht="18" thickBot="1">
      <c r="B43" s="10">
        <v>4</v>
      </c>
      <c r="C43" s="12">
        <f>IF(R41="","",3)</f>
      </c>
      <c r="D43" s="27">
        <f>IF(F41="","",G41)</f>
      </c>
      <c r="E43" s="34">
        <f>_xlfn.IFERROR(IF(D43="","",D43+C43),"")</f>
      </c>
      <c r="F43" s="33"/>
      <c r="G43" s="35">
        <f>IF(F43="","",IF(E43-F43&lt;0,0,E43-F43))</f>
      </c>
      <c r="H43" s="6"/>
      <c r="I43" s="12"/>
      <c r="J43" s="27">
        <f>IF(L41="","",M41)</f>
      </c>
      <c r="K43" s="37">
        <f>IF(J43="","",J43+I43)</f>
      </c>
      <c r="L43" s="23"/>
      <c r="M43" s="35">
        <f>IF(L43="","",IF(K43-L43&lt;0,0,K43-L43))</f>
      </c>
      <c r="N43" s="6"/>
      <c r="O43" s="12"/>
      <c r="P43" s="27">
        <f>IF(R41="","",S41)</f>
      </c>
      <c r="Q43" s="24">
        <f>IF(P43="","",P43+O43)</f>
      </c>
      <c r="R43" s="24"/>
      <c r="S43" s="12">
        <f>IF(R43="","",IF(Q43-R43&lt;0,0,Q43-R43))</f>
      </c>
      <c r="T43" s="6"/>
      <c r="U43" s="12">
        <f>IF(Q43&lt;R43,Q43,R43)</f>
        <v>0</v>
      </c>
      <c r="V43" s="12">
        <f>U43+V41</f>
        <v>0</v>
      </c>
      <c r="W43" s="12">
        <f>SUM(G43,M43,S43)</f>
        <v>0</v>
      </c>
    </row>
    <row r="44" spans="2:23" ht="18" thickBot="1">
      <c r="B44" s="10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7"/>
    </row>
    <row r="45" spans="2:23" ht="18" thickBot="1">
      <c r="B45" s="10">
        <v>5</v>
      </c>
      <c r="C45" s="12">
        <f>IF(R43="","",3)</f>
      </c>
      <c r="D45" s="27">
        <f>IF(F43="","",G43)</f>
      </c>
      <c r="E45" s="34">
        <f>_xlfn.IFERROR(IF(D45="","",D45+C45),"")</f>
      </c>
      <c r="F45" s="22"/>
      <c r="G45" s="35">
        <f>IF(F45="","",IF(E45-F45&lt;0,0,E45-F45))</f>
      </c>
      <c r="H45" s="6"/>
      <c r="I45" s="12"/>
      <c r="J45" s="27">
        <f>IF(L43="","",M43)</f>
      </c>
      <c r="K45" s="37">
        <f>IF(J45="","",J45+I45)</f>
      </c>
      <c r="L45" s="23"/>
      <c r="M45" s="35">
        <f>IF(L45="","",IF(K45-L45&lt;0,0,K45-L45))</f>
      </c>
      <c r="N45" s="6"/>
      <c r="O45" s="12"/>
      <c r="P45" s="27">
        <f>IF(R43="","",S43)</f>
      </c>
      <c r="Q45" s="24">
        <f>IF(P45="","",P45+O45)</f>
      </c>
      <c r="R45" s="24"/>
      <c r="S45" s="12">
        <f>IF(R45="","",IF(Q45-R45&lt;0,0,Q45-R45))</f>
      </c>
      <c r="T45" s="6"/>
      <c r="U45" s="12">
        <f>IF(Q45&lt;R45,Q45,R45)</f>
        <v>0</v>
      </c>
      <c r="V45" s="12">
        <f>U45+V43</f>
        <v>0</v>
      </c>
      <c r="W45" s="12">
        <f>SUM(G45,M45,S45)</f>
        <v>0</v>
      </c>
    </row>
    <row r="46" spans="2:23" ht="18" thickBot="1">
      <c r="B46" s="10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7"/>
    </row>
    <row r="47" spans="2:23" ht="18" thickBot="1">
      <c r="B47" s="10">
        <v>6</v>
      </c>
      <c r="C47" s="12">
        <f>IF(R45="","",3)</f>
      </c>
      <c r="D47" s="27">
        <f>IF(F45="","",G45)</f>
      </c>
      <c r="E47" s="34">
        <f>_xlfn.IFERROR(IF(D47="","",D47+C47),"")</f>
      </c>
      <c r="F47" s="22"/>
      <c r="G47" s="35">
        <f>IF(F47="","",IF(E47-F47&lt;0,0,E47-F47))</f>
      </c>
      <c r="H47" s="6"/>
      <c r="I47" s="12"/>
      <c r="J47" s="27">
        <f>IF(L45="","",M45)</f>
      </c>
      <c r="K47" s="37">
        <f>IF(J47="","",J47+I47)</f>
      </c>
      <c r="L47" s="23"/>
      <c r="M47" s="35">
        <f>IF(L47="","",IF(K47-L47&lt;0,0,K47-L47))</f>
      </c>
      <c r="N47" s="6"/>
      <c r="O47" s="12"/>
      <c r="P47" s="27">
        <f>IF(R45="","",S45)</f>
      </c>
      <c r="Q47" s="24">
        <f>IF(P47="","",P47+O47)</f>
      </c>
      <c r="R47" s="24"/>
      <c r="S47" s="12">
        <f>IF(R47="","",IF(Q47-R47&lt;0,0,Q47-R47))</f>
      </c>
      <c r="T47" s="6"/>
      <c r="U47" s="12">
        <f>IF(Q47&lt;R47,Q47,R47)</f>
        <v>0</v>
      </c>
      <c r="V47" s="12">
        <f>U47+V45</f>
        <v>0</v>
      </c>
      <c r="W47" s="12">
        <f>SUM(G47,M47,S47)</f>
        <v>0</v>
      </c>
    </row>
    <row r="48" spans="2:23" ht="18" thickBot="1">
      <c r="B48" s="10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7"/>
    </row>
    <row r="49" spans="2:23" ht="18" thickBot="1">
      <c r="B49" s="10">
        <v>7</v>
      </c>
      <c r="C49" s="12">
        <f>IF(R47="","",3)</f>
      </c>
      <c r="D49" s="27">
        <f>IF(F47="","",G47)</f>
      </c>
      <c r="E49" s="22">
        <f>_xlfn.IFERROR(IF(D49="","",D49+C49),"")</f>
      </c>
      <c r="F49" s="22"/>
      <c r="G49" s="12">
        <f>IF(F49="","",IF(E49-F49&lt;0,0,E49-F49))</f>
      </c>
      <c r="H49" s="6"/>
      <c r="I49" s="12"/>
      <c r="J49" s="27">
        <f>IF(L47="","",M47)</f>
      </c>
      <c r="K49" s="37">
        <f>IF(J49="","",J49+I49)</f>
      </c>
      <c r="L49" s="23"/>
      <c r="M49" s="35">
        <f>IF(L49="","",IF(K49-L49&lt;0,0,K49-L49))</f>
      </c>
      <c r="N49" s="6"/>
      <c r="O49" s="12"/>
      <c r="P49" s="27">
        <f>IF(R47="","",S47)</f>
      </c>
      <c r="Q49" s="24">
        <f>IF(P49="","",P49+O49)</f>
      </c>
      <c r="R49" s="24"/>
      <c r="S49" s="12">
        <f>IF(R49="","",IF(Q49-R49&lt;0,0,Q49-R49))</f>
      </c>
      <c r="T49" s="6"/>
      <c r="U49" s="12">
        <f>IF(Q49&lt;R49,Q49,R49)</f>
        <v>0</v>
      </c>
      <c r="V49" s="12">
        <f>U49+V47</f>
        <v>0</v>
      </c>
      <c r="W49" s="12">
        <f>SUM(G49,M49,S49)</f>
        <v>0</v>
      </c>
    </row>
    <row r="50" spans="2:23" ht="18" thickBot="1">
      <c r="B50" s="10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7"/>
    </row>
    <row r="51" spans="2:23" ht="18" thickBot="1">
      <c r="B51" s="10">
        <v>8</v>
      </c>
      <c r="C51" s="12">
        <f>IF(R49="","",3)</f>
      </c>
      <c r="D51" s="27">
        <f>IF(F49="","",G49)</f>
      </c>
      <c r="E51" s="22">
        <f>_xlfn.IFERROR(IF(D51="","",D51+C51),"")</f>
      </c>
      <c r="F51" s="22"/>
      <c r="G51" s="12">
        <f>IF(F51="","",IF(E51-F51&lt;0,0,E51-F51))</f>
      </c>
      <c r="H51" s="6"/>
      <c r="I51" s="12"/>
      <c r="J51" s="27">
        <f>IF(L49="","",M49)</f>
      </c>
      <c r="K51" s="37">
        <f>IF(J51="","",J51+I51)</f>
      </c>
      <c r="L51" s="23"/>
      <c r="M51" s="35">
        <f>IF(L51="","",IF(K51-L51&lt;0,0,K51-L51))</f>
      </c>
      <c r="N51" s="6"/>
      <c r="O51" s="12"/>
      <c r="P51" s="27">
        <f>IF(R49="","",S49)</f>
      </c>
      <c r="Q51" s="24">
        <f>IF(P51="","",P51+O51)</f>
      </c>
      <c r="R51" s="24"/>
      <c r="S51" s="12">
        <f>IF(R51="","",IF(Q51-R51&lt;0,0,Q51-R51))</f>
      </c>
      <c r="T51" s="6"/>
      <c r="U51" s="12">
        <f>IF(Q51&lt;R51,Q51,R51)</f>
        <v>0</v>
      </c>
      <c r="V51" s="12">
        <f>U51+V49</f>
        <v>0</v>
      </c>
      <c r="W51" s="12">
        <f>SUM(G51,M51,S51)</f>
        <v>0</v>
      </c>
    </row>
    <row r="52" spans="2:23" ht="18" thickBot="1">
      <c r="B52" s="10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7"/>
    </row>
    <row r="53" spans="2:23" ht="18" thickBot="1">
      <c r="B53" s="10">
        <v>9</v>
      </c>
      <c r="C53" s="12">
        <f>IF(R51="","",3)</f>
      </c>
      <c r="D53" s="27">
        <f>IF(F51="","",G51)</f>
      </c>
      <c r="E53" s="22">
        <f>_xlfn.IFERROR(IF(D53="","",D53+C53),"")</f>
      </c>
      <c r="F53" s="22"/>
      <c r="G53" s="12">
        <f>IF(F53="","",IF(E53-F53&lt;0,0,E53-F53))</f>
      </c>
      <c r="H53" s="6"/>
      <c r="I53" s="12"/>
      <c r="J53" s="27">
        <f>IF(L51="","",M51)</f>
      </c>
      <c r="K53" s="37">
        <f>IF(J53="","",J53+I53)</f>
      </c>
      <c r="L53" s="23"/>
      <c r="M53" s="35">
        <f>IF(L53="","",IF(K53-L53&lt;0,0,K53-L53))</f>
      </c>
      <c r="N53" s="6"/>
      <c r="O53" s="12"/>
      <c r="P53" s="27">
        <f>IF(R51="","",S51)</f>
      </c>
      <c r="Q53" s="24">
        <f>IF(P53="","",P53+O53)</f>
      </c>
      <c r="R53" s="24"/>
      <c r="S53" s="12">
        <f>IF(R53="","",IF(Q53-R53&lt;0,0,Q53-R53))</f>
      </c>
      <c r="T53" s="6"/>
      <c r="U53" s="12">
        <f>IF(Q53&lt;R53,Q53,R53)</f>
        <v>0</v>
      </c>
      <c r="V53" s="12">
        <f>U53+V51</f>
        <v>0</v>
      </c>
      <c r="W53" s="12">
        <f>SUM(G53,M53,S53)</f>
        <v>0</v>
      </c>
    </row>
    <row r="54" spans="2:23" ht="18" thickBot="1">
      <c r="B54" s="10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7"/>
    </row>
    <row r="55" spans="2:23" ht="18" thickBot="1">
      <c r="B55" s="10">
        <v>10</v>
      </c>
      <c r="C55" s="12">
        <f>IF(R53="","",3)</f>
      </c>
      <c r="D55" s="27">
        <f>IF(F53="","",G53)</f>
      </c>
      <c r="E55" s="22">
        <f>_xlfn.IFERROR(IF(D55="","",D55+C55),"")</f>
      </c>
      <c r="F55" s="22"/>
      <c r="G55" s="12">
        <f>IF(F55="","",IF(E55-F55&lt;0,0,E55-F55))</f>
      </c>
      <c r="H55" s="6"/>
      <c r="I55" s="12"/>
      <c r="J55" s="27">
        <f>IF(L53="","",M53)</f>
      </c>
      <c r="K55" s="37">
        <f>IF(J55="","",J55+I55)</f>
      </c>
      <c r="L55" s="23"/>
      <c r="M55" s="35">
        <f>IF(L55="","",IF(K55-L55&lt;0,0,K55-L55))</f>
      </c>
      <c r="N55" s="6"/>
      <c r="O55" s="12"/>
      <c r="P55" s="27">
        <f>IF(R53="","",S53)</f>
      </c>
      <c r="Q55" s="24">
        <f>IF(P55="","",P55+O55)</f>
      </c>
      <c r="R55" s="24"/>
      <c r="S55" s="12">
        <f>IF(R55="","",IF(Q55-R55&lt;0,0,Q55-R55))</f>
      </c>
      <c r="T55" s="6"/>
      <c r="U55" s="12">
        <f>IF(Q55&lt;R55,Q55,R55)</f>
        <v>0</v>
      </c>
      <c r="V55" s="12">
        <f>U55+V53</f>
        <v>0</v>
      </c>
      <c r="W55" s="12">
        <f>SUM(G55,M55,S55)</f>
        <v>0</v>
      </c>
    </row>
    <row r="56" spans="2:23" ht="18" thickBot="1">
      <c r="B56" s="11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9"/>
    </row>
    <row r="59" ht="18">
      <c r="S59"/>
    </row>
    <row r="63" spans="5:20" ht="18">
      <c r="E63" s="28"/>
      <c r="F63" s="28"/>
      <c r="G63" s="28"/>
      <c r="H63" s="28"/>
      <c r="I63" s="28"/>
      <c r="T63"/>
    </row>
    <row r="64" spans="5:23" ht="18">
      <c r="E64" s="28"/>
      <c r="F64" s="28"/>
      <c r="G64" s="28"/>
      <c r="H64" s="28"/>
      <c r="I64" s="28"/>
      <c r="O64" s="45"/>
      <c r="P64" s="45"/>
      <c r="Q64" s="45"/>
      <c r="R64" s="45"/>
      <c r="S64" s="45"/>
      <c r="T64" s="45"/>
      <c r="U64" s="45"/>
      <c r="V64" s="45"/>
      <c r="W64" s="45"/>
    </row>
  </sheetData>
  <sheetProtection/>
  <mergeCells count="9">
    <mergeCell ref="B26:E26"/>
    <mergeCell ref="R64:T64"/>
    <mergeCell ref="U64:W64"/>
    <mergeCell ref="O64:Q64"/>
    <mergeCell ref="B27:E27"/>
    <mergeCell ref="B28:C28"/>
    <mergeCell ref="B29:C29"/>
    <mergeCell ref="B30:C30"/>
    <mergeCell ref="B31:C31"/>
  </mergeCells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João Paulo da Costa Ferreira</cp:lastModifiedBy>
  <dcterms:created xsi:type="dcterms:W3CDTF">2019-11-07T01:18:47Z</dcterms:created>
  <dcterms:modified xsi:type="dcterms:W3CDTF">2020-09-16T17:35:10Z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